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4\Publicos\VicePresidencia de Operaciones\01. DIRECCION DE NEGOCIOS\NEGOCIOS FIDUCIARIOS\02. NEGOCIOS VIGENTES\117339 FONDO ESPECIAL PARA INVESTIGACIONES – INS\24. Publicación Pagina\"/>
    </mc:Choice>
  </mc:AlternateContent>
  <xr:revisionPtr revIDLastSave="0" documentId="13_ncr:1_{EB6CF305-78EE-4647-B3B5-CF59E5D85493}" xr6:coauthVersionLast="47" xr6:coauthVersionMax="47" xr10:uidLastSave="{00000000-0000-0000-0000-000000000000}"/>
  <workbookProtection workbookAlgorithmName="SHA-512" workbookHashValue="AGioFZVlrWAbZty+brUXGZw6slY9uUqOGjcIKSSzsy82V948qHr3j4BcScNDNizc9tDhS4UdRp4+GvCXzO973A==" workbookSaltValue="EYi7oeh/b1tt5MoDcDywSw==" workbookSpinCount="100000" lockStructure="1"/>
  <bookViews>
    <workbookView xWindow="-120" yWindow="-120" windowWidth="20730" windowHeight="11160" xr2:uid="{00000000-000D-0000-FFFF-FFFF00000000}"/>
  </bookViews>
  <sheets>
    <sheet name="APROPIACIONES" sheetId="1" r:id="rId1"/>
    <sheet name="Hoja1" sheetId="20" state="hidden" r:id="rId2"/>
    <sheet name="Formulario D" sheetId="10" r:id="rId3"/>
    <sheet name="DI FORM A" sheetId="16" r:id="rId4"/>
    <sheet name="DI FORM B" sheetId="17" r:id="rId5"/>
    <sheet name="Hoja2" sheetId="21" state="hidden" r:id="rId6"/>
    <sheet name="DI FORM C" sheetId="18" r:id="rId7"/>
    <sheet name="DI FORM D" sheetId="19" r:id="rId8"/>
  </sheets>
  <externalReferences>
    <externalReference r:id="rId9"/>
  </externalReferences>
  <definedNames>
    <definedName name="_xlnm._FilterDatabase" localSheetId="0" hidden="1">APROPIACIONES!$A$3:$AD$254</definedName>
    <definedName name="_xlnm._FilterDatabase" localSheetId="2" hidden="1">'Formulario D'!$A$1:$Q$184</definedName>
    <definedName name="CDR">[1]!T_CDR[CDR]</definedName>
  </definedNames>
  <calcPr calcId="191029"/>
  <pivotCaches>
    <pivotCache cacheId="12" r:id="rId10"/>
    <pivotCache cacheId="13" r:id="rId11"/>
    <pivotCache cacheId="14" r:id="rId12"/>
    <pivotCache cacheId="15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20" l="1"/>
  <c r="F5" i="20"/>
  <c r="Q66" i="10" l="1"/>
  <c r="Q184" i="10" s="1"/>
  <c r="S191" i="1" l="1"/>
  <c r="S190" i="1"/>
  <c r="G191" i="1"/>
  <c r="I191" i="1" s="1"/>
  <c r="G190" i="1"/>
  <c r="I190" i="1" s="1"/>
  <c r="G252" i="1"/>
  <c r="I252" i="1" s="1"/>
  <c r="G251" i="1"/>
  <c r="I251" i="1" s="1"/>
  <c r="G250" i="1"/>
  <c r="I250" i="1" s="1"/>
  <c r="G249" i="1"/>
  <c r="I249" i="1" s="1"/>
  <c r="G248" i="1"/>
  <c r="I248" i="1" s="1"/>
  <c r="G247" i="1"/>
  <c r="I247" i="1" s="1"/>
  <c r="G246" i="1"/>
  <c r="I246" i="1" s="1"/>
  <c r="G245" i="1"/>
  <c r="I245" i="1" s="1"/>
  <c r="G244" i="1"/>
  <c r="I244" i="1" s="1"/>
  <c r="G243" i="1"/>
  <c r="I243" i="1" s="1"/>
  <c r="G242" i="1"/>
  <c r="I242" i="1" s="1"/>
  <c r="G241" i="1"/>
  <c r="I241" i="1" s="1"/>
  <c r="G240" i="1"/>
  <c r="I240" i="1" s="1"/>
  <c r="G239" i="1"/>
  <c r="I239" i="1" s="1"/>
  <c r="G238" i="1"/>
  <c r="I238" i="1" s="1"/>
  <c r="G237" i="1"/>
  <c r="I237" i="1" s="1"/>
  <c r="G236" i="1"/>
  <c r="I236" i="1" s="1"/>
  <c r="G235" i="1"/>
  <c r="I235" i="1" s="1"/>
  <c r="G234" i="1"/>
  <c r="I234" i="1" s="1"/>
  <c r="G233" i="1"/>
  <c r="I233" i="1" s="1"/>
  <c r="G232" i="1"/>
  <c r="I232" i="1" s="1"/>
  <c r="G231" i="1"/>
  <c r="I231" i="1" s="1"/>
  <c r="G230" i="1"/>
  <c r="I230" i="1" s="1"/>
  <c r="G229" i="1"/>
  <c r="I229" i="1" s="1"/>
  <c r="G228" i="1"/>
  <c r="I228" i="1" s="1"/>
  <c r="G227" i="1"/>
  <c r="I227" i="1" s="1"/>
  <c r="G226" i="1"/>
  <c r="I226" i="1" s="1"/>
  <c r="G225" i="1"/>
  <c r="I225" i="1" s="1"/>
  <c r="G224" i="1"/>
  <c r="I224" i="1" s="1"/>
  <c r="G223" i="1"/>
  <c r="I223" i="1" s="1"/>
  <c r="G222" i="1"/>
  <c r="I222" i="1" s="1"/>
  <c r="G221" i="1"/>
  <c r="I221" i="1" s="1"/>
  <c r="G220" i="1"/>
  <c r="I220" i="1" s="1"/>
  <c r="G219" i="1"/>
  <c r="I219" i="1" s="1"/>
  <c r="G218" i="1"/>
  <c r="I218" i="1" s="1"/>
  <c r="G217" i="1"/>
  <c r="I217" i="1" s="1"/>
  <c r="G216" i="1"/>
  <c r="I216" i="1" s="1"/>
  <c r="G215" i="1"/>
  <c r="I215" i="1" s="1"/>
  <c r="G214" i="1"/>
  <c r="I214" i="1" s="1"/>
  <c r="G213" i="1"/>
  <c r="I213" i="1" s="1"/>
  <c r="G212" i="1"/>
  <c r="I212" i="1" s="1"/>
  <c r="G211" i="1"/>
  <c r="I211" i="1" s="1"/>
  <c r="G210" i="1"/>
  <c r="I210" i="1" s="1"/>
  <c r="G209" i="1"/>
  <c r="I209" i="1" s="1"/>
  <c r="G208" i="1"/>
  <c r="I208" i="1" s="1"/>
  <c r="G207" i="1"/>
  <c r="I207" i="1" s="1"/>
  <c r="G206" i="1"/>
  <c r="I206" i="1" s="1"/>
  <c r="G205" i="1"/>
  <c r="I205" i="1" s="1"/>
  <c r="G204" i="1"/>
  <c r="I204" i="1" s="1"/>
  <c r="G203" i="1"/>
  <c r="I203" i="1" s="1"/>
  <c r="G202" i="1"/>
  <c r="I202" i="1" s="1"/>
  <c r="G201" i="1"/>
  <c r="I201" i="1" s="1"/>
  <c r="G200" i="1"/>
  <c r="I200" i="1" s="1"/>
  <c r="G199" i="1"/>
  <c r="I199" i="1" s="1"/>
  <c r="G198" i="1"/>
  <c r="I198" i="1" s="1"/>
  <c r="G197" i="1"/>
  <c r="I197" i="1" s="1"/>
  <c r="G196" i="1"/>
  <c r="I196" i="1" s="1"/>
  <c r="G195" i="1"/>
  <c r="I195" i="1" s="1"/>
  <c r="G194" i="1"/>
  <c r="I194" i="1" s="1"/>
  <c r="G193" i="1"/>
  <c r="I193" i="1" s="1"/>
  <c r="G192" i="1"/>
  <c r="I192" i="1" s="1"/>
  <c r="E253" i="1"/>
  <c r="Q254" i="1"/>
  <c r="R254" i="1" s="1"/>
  <c r="S254" i="1"/>
  <c r="U254" i="1"/>
  <c r="AC254" i="1"/>
  <c r="AD254" i="1" s="1"/>
  <c r="G140" i="1"/>
  <c r="U140" i="1" s="1"/>
  <c r="S140" i="1"/>
  <c r="S189" i="1"/>
  <c r="T253" i="1"/>
  <c r="V253" i="1"/>
  <c r="G65" i="1"/>
  <c r="P66" i="10"/>
  <c r="P184" i="10" s="1"/>
  <c r="O66" i="10"/>
  <c r="O184" i="10" s="1"/>
  <c r="Q191" i="1" l="1"/>
  <c r="Q190" i="1"/>
  <c r="U190" i="1"/>
  <c r="W190" i="1" s="1"/>
  <c r="U191" i="1"/>
  <c r="W191" i="1" s="1"/>
  <c r="W254" i="1"/>
  <c r="I140" i="1"/>
  <c r="W140" i="1"/>
  <c r="W4" i="1"/>
  <c r="U162" i="1"/>
  <c r="U163" i="1"/>
  <c r="S71" i="1"/>
  <c r="S72" i="1"/>
  <c r="S73" i="1"/>
  <c r="S74" i="1"/>
  <c r="S75" i="1"/>
  <c r="S76" i="1"/>
  <c r="S77" i="1"/>
  <c r="S78" i="1"/>
  <c r="S79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41" i="1"/>
  <c r="S142" i="1"/>
  <c r="S143" i="1"/>
  <c r="S144" i="1"/>
  <c r="S145" i="1"/>
  <c r="S146" i="1"/>
  <c r="S107" i="1"/>
  <c r="S108" i="1"/>
  <c r="S109" i="1"/>
  <c r="S110" i="1"/>
  <c r="S111" i="1"/>
  <c r="S112" i="1"/>
  <c r="S113" i="1"/>
  <c r="S6" i="1"/>
  <c r="S7" i="1"/>
  <c r="S8" i="1"/>
  <c r="S9" i="1"/>
  <c r="S10" i="1"/>
  <c r="S11" i="1"/>
  <c r="S12" i="1"/>
  <c r="S13" i="1"/>
  <c r="S14" i="1"/>
  <c r="S15" i="1"/>
  <c r="S176" i="1"/>
  <c r="S181" i="1"/>
  <c r="S177" i="1"/>
  <c r="S182" i="1"/>
  <c r="S178" i="1"/>
  <c r="S183" i="1"/>
  <c r="S179" i="1"/>
  <c r="S184" i="1"/>
  <c r="S185" i="1"/>
  <c r="S180" i="1"/>
  <c r="S186" i="1"/>
  <c r="S187" i="1"/>
  <c r="S188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34" i="1"/>
  <c r="S135" i="1"/>
  <c r="S136" i="1"/>
  <c r="S137" i="1"/>
  <c r="S138" i="1"/>
  <c r="S139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I162" i="1"/>
  <c r="I163" i="1"/>
  <c r="R190" i="1" l="1"/>
  <c r="AD190" i="1" s="1"/>
  <c r="AC190" i="1"/>
  <c r="R191" i="1"/>
  <c r="AD191" i="1" s="1"/>
  <c r="AC191" i="1"/>
  <c r="Q140" i="1"/>
  <c r="W162" i="1"/>
  <c r="S253" i="1"/>
  <c r="Q163" i="1"/>
  <c r="Q162" i="1"/>
  <c r="W163" i="1"/>
  <c r="G106" i="1"/>
  <c r="I253" i="1"/>
  <c r="Q253" i="1" s="1"/>
  <c r="R253" i="1" s="1"/>
  <c r="G124" i="1"/>
  <c r="U124" i="1" s="1"/>
  <c r="W124" i="1" s="1"/>
  <c r="G125" i="1"/>
  <c r="U125" i="1" s="1"/>
  <c r="W125" i="1" s="1"/>
  <c r="G126" i="1"/>
  <c r="U126" i="1" s="1"/>
  <c r="W126" i="1" s="1"/>
  <c r="G127" i="1"/>
  <c r="U127" i="1" s="1"/>
  <c r="W127" i="1" s="1"/>
  <c r="G128" i="1"/>
  <c r="U128" i="1" s="1"/>
  <c r="W128" i="1" s="1"/>
  <c r="G129" i="1"/>
  <c r="U129" i="1" s="1"/>
  <c r="W129" i="1" s="1"/>
  <c r="G130" i="1"/>
  <c r="U130" i="1" s="1"/>
  <c r="W130" i="1" s="1"/>
  <c r="G131" i="1"/>
  <c r="U131" i="1" s="1"/>
  <c r="W131" i="1" s="1"/>
  <c r="G132" i="1"/>
  <c r="G133" i="1"/>
  <c r="U133" i="1" s="1"/>
  <c r="W133" i="1" s="1"/>
  <c r="G141" i="1"/>
  <c r="U141" i="1" s="1"/>
  <c r="W141" i="1" s="1"/>
  <c r="G142" i="1"/>
  <c r="U142" i="1" s="1"/>
  <c r="W142" i="1" s="1"/>
  <c r="G143" i="1"/>
  <c r="U143" i="1" s="1"/>
  <c r="W143" i="1" s="1"/>
  <c r="G144" i="1"/>
  <c r="U144" i="1" s="1"/>
  <c r="W144" i="1" s="1"/>
  <c r="G145" i="1"/>
  <c r="U145" i="1" s="1"/>
  <c r="W145" i="1" s="1"/>
  <c r="G146" i="1"/>
  <c r="U146" i="1" s="1"/>
  <c r="W146" i="1" s="1"/>
  <c r="G107" i="1"/>
  <c r="U107" i="1" s="1"/>
  <c r="W107" i="1" s="1"/>
  <c r="G108" i="1"/>
  <c r="U108" i="1" s="1"/>
  <c r="W108" i="1" s="1"/>
  <c r="G109" i="1"/>
  <c r="U109" i="1" s="1"/>
  <c r="W109" i="1" s="1"/>
  <c r="G110" i="1"/>
  <c r="U110" i="1" s="1"/>
  <c r="W110" i="1" s="1"/>
  <c r="G111" i="1"/>
  <c r="U111" i="1" s="1"/>
  <c r="W111" i="1" s="1"/>
  <c r="G112" i="1"/>
  <c r="U112" i="1" s="1"/>
  <c r="W112" i="1" s="1"/>
  <c r="G113" i="1"/>
  <c r="G6" i="1"/>
  <c r="G7" i="1"/>
  <c r="G8" i="1"/>
  <c r="G9" i="1"/>
  <c r="G10" i="1"/>
  <c r="G11" i="1"/>
  <c r="G12" i="1"/>
  <c r="G13" i="1"/>
  <c r="G14" i="1"/>
  <c r="G15" i="1"/>
  <c r="G176" i="1"/>
  <c r="G181" i="1"/>
  <c r="G177" i="1"/>
  <c r="G182" i="1"/>
  <c r="G178" i="1"/>
  <c r="G183" i="1"/>
  <c r="G179" i="1"/>
  <c r="G184" i="1"/>
  <c r="G185" i="1"/>
  <c r="G180" i="1"/>
  <c r="G186" i="1"/>
  <c r="G187" i="1"/>
  <c r="G188" i="1"/>
  <c r="G189" i="1"/>
  <c r="U189" i="1" s="1"/>
  <c r="W189" i="1" s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U28" i="1" s="1"/>
  <c r="W28" i="1" s="1"/>
  <c r="G29" i="1"/>
  <c r="U29" i="1" s="1"/>
  <c r="W29" i="1" s="1"/>
  <c r="G30" i="1"/>
  <c r="U30" i="1" s="1"/>
  <c r="W30" i="1" s="1"/>
  <c r="G31" i="1"/>
  <c r="U31" i="1" s="1"/>
  <c r="W31" i="1" s="1"/>
  <c r="G32" i="1"/>
  <c r="U32" i="1" s="1"/>
  <c r="W32" i="1" s="1"/>
  <c r="G33" i="1"/>
  <c r="U33" i="1" s="1"/>
  <c r="W33" i="1" s="1"/>
  <c r="G34" i="1"/>
  <c r="U34" i="1" s="1"/>
  <c r="W34" i="1" s="1"/>
  <c r="G35" i="1"/>
  <c r="U35" i="1" s="1"/>
  <c r="W35" i="1" s="1"/>
  <c r="G36" i="1"/>
  <c r="U36" i="1" s="1"/>
  <c r="W36" i="1" s="1"/>
  <c r="G37" i="1"/>
  <c r="U37" i="1" s="1"/>
  <c r="W37" i="1" s="1"/>
  <c r="G38" i="1"/>
  <c r="U38" i="1" s="1"/>
  <c r="W38" i="1" s="1"/>
  <c r="G39" i="1"/>
  <c r="U39" i="1" s="1"/>
  <c r="W39" i="1" s="1"/>
  <c r="G40" i="1"/>
  <c r="U40" i="1" s="1"/>
  <c r="W40" i="1" s="1"/>
  <c r="G41" i="1"/>
  <c r="U41" i="1" s="1"/>
  <c r="W41" i="1" s="1"/>
  <c r="G42" i="1"/>
  <c r="U42" i="1" s="1"/>
  <c r="W42" i="1" s="1"/>
  <c r="G43" i="1"/>
  <c r="U43" i="1" s="1"/>
  <c r="W43" i="1" s="1"/>
  <c r="G44" i="1"/>
  <c r="U44" i="1" s="1"/>
  <c r="W44" i="1" s="1"/>
  <c r="G45" i="1"/>
  <c r="U45" i="1" s="1"/>
  <c r="W45" i="1" s="1"/>
  <c r="G46" i="1"/>
  <c r="U46" i="1" s="1"/>
  <c r="W46" i="1" s="1"/>
  <c r="G47" i="1"/>
  <c r="U47" i="1" s="1"/>
  <c r="W47" i="1" s="1"/>
  <c r="G48" i="1"/>
  <c r="G49" i="1"/>
  <c r="U49" i="1" s="1"/>
  <c r="W49" i="1" s="1"/>
  <c r="G50" i="1"/>
  <c r="U50" i="1" s="1"/>
  <c r="W50" i="1" s="1"/>
  <c r="G51" i="1"/>
  <c r="U51" i="1" s="1"/>
  <c r="W51" i="1" s="1"/>
  <c r="G52" i="1"/>
  <c r="U52" i="1" s="1"/>
  <c r="W52" i="1" s="1"/>
  <c r="G53" i="1"/>
  <c r="U53" i="1" s="1"/>
  <c r="W53" i="1" s="1"/>
  <c r="G54" i="1"/>
  <c r="U54" i="1" s="1"/>
  <c r="W54" i="1" s="1"/>
  <c r="G55" i="1"/>
  <c r="U55" i="1" s="1"/>
  <c r="W55" i="1" s="1"/>
  <c r="G56" i="1"/>
  <c r="U56" i="1" s="1"/>
  <c r="W56" i="1" s="1"/>
  <c r="G57" i="1"/>
  <c r="U57" i="1" s="1"/>
  <c r="W57" i="1" s="1"/>
  <c r="G58" i="1"/>
  <c r="U58" i="1" s="1"/>
  <c r="W58" i="1" s="1"/>
  <c r="G59" i="1"/>
  <c r="U59" i="1" s="1"/>
  <c r="W59" i="1" s="1"/>
  <c r="G60" i="1"/>
  <c r="U60" i="1" s="1"/>
  <c r="W60" i="1" s="1"/>
  <c r="G61" i="1"/>
  <c r="U61" i="1" s="1"/>
  <c r="W61" i="1" s="1"/>
  <c r="G62" i="1"/>
  <c r="U62" i="1" s="1"/>
  <c r="W62" i="1" s="1"/>
  <c r="G63" i="1"/>
  <c r="U63" i="1" s="1"/>
  <c r="W63" i="1" s="1"/>
  <c r="G64" i="1"/>
  <c r="U64" i="1" s="1"/>
  <c r="W64" i="1" s="1"/>
  <c r="U65" i="1"/>
  <c r="W65" i="1" s="1"/>
  <c r="G66" i="1"/>
  <c r="U66" i="1" s="1"/>
  <c r="W66" i="1" s="1"/>
  <c r="G67" i="1"/>
  <c r="U67" i="1" s="1"/>
  <c r="W67" i="1" s="1"/>
  <c r="G68" i="1"/>
  <c r="U68" i="1" s="1"/>
  <c r="W68" i="1" s="1"/>
  <c r="G69" i="1"/>
  <c r="U69" i="1" s="1"/>
  <c r="W69" i="1" s="1"/>
  <c r="G70" i="1"/>
  <c r="U70" i="1" s="1"/>
  <c r="W70" i="1" s="1"/>
  <c r="G80" i="1"/>
  <c r="U80" i="1" s="1"/>
  <c r="W80" i="1" s="1"/>
  <c r="G81" i="1"/>
  <c r="U81" i="1" s="1"/>
  <c r="W81" i="1" s="1"/>
  <c r="G82" i="1"/>
  <c r="U82" i="1" s="1"/>
  <c r="W82" i="1" s="1"/>
  <c r="G83" i="1"/>
  <c r="U83" i="1" s="1"/>
  <c r="W83" i="1" s="1"/>
  <c r="G84" i="1"/>
  <c r="U84" i="1" s="1"/>
  <c r="W84" i="1" s="1"/>
  <c r="G85" i="1"/>
  <c r="U85" i="1" s="1"/>
  <c r="W85" i="1" s="1"/>
  <c r="G86" i="1"/>
  <c r="U86" i="1" s="1"/>
  <c r="W86" i="1" s="1"/>
  <c r="G87" i="1"/>
  <c r="U87" i="1" s="1"/>
  <c r="W87" i="1" s="1"/>
  <c r="G88" i="1"/>
  <c r="U88" i="1" s="1"/>
  <c r="W88" i="1" s="1"/>
  <c r="G89" i="1"/>
  <c r="U89" i="1" s="1"/>
  <c r="W89" i="1" s="1"/>
  <c r="G90" i="1"/>
  <c r="U90" i="1" s="1"/>
  <c r="W90" i="1" s="1"/>
  <c r="G91" i="1"/>
  <c r="U91" i="1" s="1"/>
  <c r="W91" i="1" s="1"/>
  <c r="G92" i="1"/>
  <c r="U92" i="1" s="1"/>
  <c r="W92" i="1" s="1"/>
  <c r="G93" i="1"/>
  <c r="U93" i="1" s="1"/>
  <c r="W93" i="1" s="1"/>
  <c r="G94" i="1"/>
  <c r="U94" i="1" s="1"/>
  <c r="W94" i="1" s="1"/>
  <c r="G95" i="1"/>
  <c r="U95" i="1" s="1"/>
  <c r="W95" i="1" s="1"/>
  <c r="G96" i="1"/>
  <c r="U96" i="1" s="1"/>
  <c r="W96" i="1" s="1"/>
  <c r="G97" i="1"/>
  <c r="U97" i="1" s="1"/>
  <c r="W97" i="1" s="1"/>
  <c r="G98" i="1"/>
  <c r="U98" i="1" s="1"/>
  <c r="W98" i="1" s="1"/>
  <c r="G99" i="1"/>
  <c r="U99" i="1" s="1"/>
  <c r="W99" i="1" s="1"/>
  <c r="G100" i="1"/>
  <c r="U100" i="1" s="1"/>
  <c r="W100" i="1" s="1"/>
  <c r="G101" i="1"/>
  <c r="U101" i="1" s="1"/>
  <c r="W101" i="1" s="1"/>
  <c r="G102" i="1"/>
  <c r="U102" i="1" s="1"/>
  <c r="W102" i="1" s="1"/>
  <c r="G103" i="1"/>
  <c r="U103" i="1" s="1"/>
  <c r="W103" i="1" s="1"/>
  <c r="G104" i="1"/>
  <c r="G105" i="1"/>
  <c r="G134" i="1"/>
  <c r="G135" i="1"/>
  <c r="G136" i="1"/>
  <c r="G137" i="1"/>
  <c r="G138" i="1"/>
  <c r="U138" i="1" s="1"/>
  <c r="W138" i="1" s="1"/>
  <c r="G139" i="1"/>
  <c r="U139" i="1" s="1"/>
  <c r="W139" i="1" s="1"/>
  <c r="G147" i="1"/>
  <c r="U147" i="1" s="1"/>
  <c r="W147" i="1" s="1"/>
  <c r="G148" i="1"/>
  <c r="U148" i="1" s="1"/>
  <c r="W148" i="1" s="1"/>
  <c r="G149" i="1"/>
  <c r="U149" i="1" s="1"/>
  <c r="W149" i="1" s="1"/>
  <c r="G150" i="1"/>
  <c r="U150" i="1" s="1"/>
  <c r="W150" i="1" s="1"/>
  <c r="G151" i="1"/>
  <c r="U151" i="1" s="1"/>
  <c r="W151" i="1" s="1"/>
  <c r="G152" i="1"/>
  <c r="U152" i="1" s="1"/>
  <c r="W152" i="1" s="1"/>
  <c r="G153" i="1"/>
  <c r="U153" i="1" s="1"/>
  <c r="W153" i="1" s="1"/>
  <c r="G154" i="1"/>
  <c r="U154" i="1" s="1"/>
  <c r="W154" i="1" s="1"/>
  <c r="G155" i="1"/>
  <c r="U155" i="1" s="1"/>
  <c r="W155" i="1" s="1"/>
  <c r="G156" i="1"/>
  <c r="U156" i="1" s="1"/>
  <c r="W156" i="1" s="1"/>
  <c r="G157" i="1"/>
  <c r="U157" i="1" s="1"/>
  <c r="W157" i="1" s="1"/>
  <c r="G158" i="1"/>
  <c r="U158" i="1" s="1"/>
  <c r="W158" i="1" s="1"/>
  <c r="G159" i="1"/>
  <c r="U159" i="1" s="1"/>
  <c r="W159" i="1" s="1"/>
  <c r="G160" i="1"/>
  <c r="G161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73" i="1"/>
  <c r="U73" i="1" s="1"/>
  <c r="W73" i="1" s="1"/>
  <c r="G74" i="1"/>
  <c r="U74" i="1" s="1"/>
  <c r="W74" i="1" s="1"/>
  <c r="G75" i="1"/>
  <c r="U75" i="1" s="1"/>
  <c r="W75" i="1" s="1"/>
  <c r="G76" i="1"/>
  <c r="U76" i="1" s="1"/>
  <c r="W76" i="1" s="1"/>
  <c r="G77" i="1"/>
  <c r="U77" i="1" s="1"/>
  <c r="W77" i="1" s="1"/>
  <c r="G78" i="1"/>
  <c r="U78" i="1" s="1"/>
  <c r="W78" i="1" s="1"/>
  <c r="G79" i="1"/>
  <c r="U79" i="1" s="1"/>
  <c r="W79" i="1" s="1"/>
  <c r="G114" i="1"/>
  <c r="U114" i="1" s="1"/>
  <c r="W114" i="1" s="1"/>
  <c r="G115" i="1"/>
  <c r="U115" i="1" s="1"/>
  <c r="W115" i="1" s="1"/>
  <c r="G116" i="1"/>
  <c r="U116" i="1" s="1"/>
  <c r="W116" i="1" s="1"/>
  <c r="G117" i="1"/>
  <c r="U117" i="1" s="1"/>
  <c r="W117" i="1" s="1"/>
  <c r="G118" i="1"/>
  <c r="U118" i="1" s="1"/>
  <c r="W118" i="1" s="1"/>
  <c r="G119" i="1"/>
  <c r="U119" i="1" s="1"/>
  <c r="W119" i="1" s="1"/>
  <c r="G120" i="1"/>
  <c r="U120" i="1" s="1"/>
  <c r="W120" i="1" s="1"/>
  <c r="G121" i="1"/>
  <c r="U121" i="1" s="1"/>
  <c r="W121" i="1" s="1"/>
  <c r="G122" i="1"/>
  <c r="U122" i="1" s="1"/>
  <c r="W122" i="1" s="1"/>
  <c r="G123" i="1"/>
  <c r="U123" i="1" s="1"/>
  <c r="W123" i="1" s="1"/>
  <c r="G4" i="1"/>
  <c r="G5" i="1"/>
  <c r="W5" i="1" s="1"/>
  <c r="G71" i="1"/>
  <c r="U71" i="1" s="1"/>
  <c r="R163" i="1" l="1"/>
  <c r="AD163" i="1" s="1"/>
  <c r="AC163" i="1"/>
  <c r="R140" i="1"/>
  <c r="AD140" i="1" s="1"/>
  <c r="AC140" i="1"/>
  <c r="R162" i="1"/>
  <c r="AD162" i="1" s="1"/>
  <c r="AC162" i="1"/>
  <c r="U104" i="1"/>
  <c r="W104" i="1" s="1"/>
  <c r="W71" i="1"/>
  <c r="U48" i="1"/>
  <c r="W48" i="1" s="1"/>
  <c r="I27" i="1"/>
  <c r="U27" i="1"/>
  <c r="W27" i="1" s="1"/>
  <c r="I26" i="1"/>
  <c r="U26" i="1"/>
  <c r="W26" i="1" s="1"/>
  <c r="I176" i="1"/>
  <c r="U176" i="1"/>
  <c r="W176" i="1" s="1"/>
  <c r="I175" i="1"/>
  <c r="U175" i="1"/>
  <c r="W175" i="1" s="1"/>
  <c r="I167" i="1"/>
  <c r="U167" i="1"/>
  <c r="W167" i="1" s="1"/>
  <c r="I134" i="1"/>
  <c r="U134" i="1"/>
  <c r="W134" i="1" s="1"/>
  <c r="I25" i="1"/>
  <c r="U25" i="1"/>
  <c r="W25" i="1" s="1"/>
  <c r="I17" i="1"/>
  <c r="U17" i="1"/>
  <c r="W17" i="1" s="1"/>
  <c r="I184" i="1"/>
  <c r="U184" i="1"/>
  <c r="W184" i="1" s="1"/>
  <c r="I15" i="1"/>
  <c r="U15" i="1"/>
  <c r="W15" i="1" s="1"/>
  <c r="I7" i="1"/>
  <c r="U7" i="1"/>
  <c r="W7" i="1" s="1"/>
  <c r="I132" i="1"/>
  <c r="U132" i="1"/>
  <c r="W132" i="1" s="1"/>
  <c r="I19" i="1"/>
  <c r="U19" i="1"/>
  <c r="W19" i="1" s="1"/>
  <c r="I18" i="1"/>
  <c r="U18" i="1"/>
  <c r="W18" i="1" s="1"/>
  <c r="I174" i="1"/>
  <c r="U174" i="1"/>
  <c r="W174" i="1" s="1"/>
  <c r="I166" i="1"/>
  <c r="U166" i="1"/>
  <c r="W166" i="1" s="1"/>
  <c r="I105" i="1"/>
  <c r="U105" i="1"/>
  <c r="W105" i="1" s="1"/>
  <c r="I24" i="1"/>
  <c r="U24" i="1"/>
  <c r="W24" i="1" s="1"/>
  <c r="I16" i="1"/>
  <c r="U16" i="1"/>
  <c r="W16" i="1" s="1"/>
  <c r="I179" i="1"/>
  <c r="U179" i="1"/>
  <c r="W179" i="1" s="1"/>
  <c r="I14" i="1"/>
  <c r="U14" i="1"/>
  <c r="W14" i="1" s="1"/>
  <c r="I6" i="1"/>
  <c r="U6" i="1"/>
  <c r="W6" i="1" s="1"/>
  <c r="I169" i="1"/>
  <c r="U169" i="1"/>
  <c r="W169" i="1" s="1"/>
  <c r="I136" i="1"/>
  <c r="U136" i="1"/>
  <c r="W136" i="1" s="1"/>
  <c r="I135" i="1"/>
  <c r="U135" i="1"/>
  <c r="W135" i="1" s="1"/>
  <c r="I173" i="1"/>
  <c r="U173" i="1"/>
  <c r="W173" i="1" s="1"/>
  <c r="I165" i="1"/>
  <c r="U165" i="1"/>
  <c r="W165" i="1" s="1"/>
  <c r="I23" i="1"/>
  <c r="U23" i="1"/>
  <c r="W23" i="1" s="1"/>
  <c r="I189" i="1"/>
  <c r="I183" i="1"/>
  <c r="U183" i="1"/>
  <c r="W183" i="1" s="1"/>
  <c r="I13" i="1"/>
  <c r="U13" i="1"/>
  <c r="W13" i="1" s="1"/>
  <c r="I113" i="1"/>
  <c r="U113" i="1"/>
  <c r="W113" i="1" s="1"/>
  <c r="I106" i="1"/>
  <c r="U106" i="1"/>
  <c r="W106" i="1" s="1"/>
  <c r="I180" i="1"/>
  <c r="U180" i="1"/>
  <c r="W180" i="1" s="1"/>
  <c r="I168" i="1"/>
  <c r="U168" i="1"/>
  <c r="W168" i="1" s="1"/>
  <c r="I172" i="1"/>
  <c r="U172" i="1"/>
  <c r="W172" i="1" s="1"/>
  <c r="I164" i="1"/>
  <c r="U164" i="1"/>
  <c r="W164" i="1" s="1"/>
  <c r="I22" i="1"/>
  <c r="U22" i="1"/>
  <c r="W22" i="1" s="1"/>
  <c r="I188" i="1"/>
  <c r="U188" i="1"/>
  <c r="W188" i="1" s="1"/>
  <c r="I178" i="1"/>
  <c r="U178" i="1"/>
  <c r="W178" i="1" s="1"/>
  <c r="I12" i="1"/>
  <c r="U12" i="1"/>
  <c r="W12" i="1" s="1"/>
  <c r="I181" i="1"/>
  <c r="U181" i="1"/>
  <c r="W181" i="1" s="1"/>
  <c r="I185" i="1"/>
  <c r="U185" i="1"/>
  <c r="W185" i="1" s="1"/>
  <c r="I8" i="1"/>
  <c r="U8" i="1"/>
  <c r="W8" i="1" s="1"/>
  <c r="I171" i="1"/>
  <c r="U171" i="1"/>
  <c r="W171" i="1" s="1"/>
  <c r="I161" i="1"/>
  <c r="U161" i="1"/>
  <c r="W161" i="1" s="1"/>
  <c r="I21" i="1"/>
  <c r="U21" i="1"/>
  <c r="W21" i="1" s="1"/>
  <c r="I187" i="1"/>
  <c r="U187" i="1"/>
  <c r="W187" i="1" s="1"/>
  <c r="I182" i="1"/>
  <c r="U182" i="1"/>
  <c r="W182" i="1" s="1"/>
  <c r="I11" i="1"/>
  <c r="U11" i="1"/>
  <c r="W11" i="1" s="1"/>
  <c r="I9" i="1"/>
  <c r="U9" i="1"/>
  <c r="W9" i="1" s="1"/>
  <c r="I170" i="1"/>
  <c r="U170" i="1"/>
  <c r="W170" i="1" s="1"/>
  <c r="I160" i="1"/>
  <c r="U160" i="1"/>
  <c r="W160" i="1" s="1"/>
  <c r="I137" i="1"/>
  <c r="U137" i="1"/>
  <c r="W137" i="1" s="1"/>
  <c r="I20" i="1"/>
  <c r="U20" i="1"/>
  <c r="W20" i="1" s="1"/>
  <c r="I186" i="1"/>
  <c r="U186" i="1"/>
  <c r="W186" i="1" s="1"/>
  <c r="I177" i="1"/>
  <c r="U177" i="1"/>
  <c r="W177" i="1" s="1"/>
  <c r="I10" i="1"/>
  <c r="U10" i="1"/>
  <c r="W10" i="1" s="1"/>
  <c r="I73" i="1"/>
  <c r="I133" i="1"/>
  <c r="I124" i="1"/>
  <c r="I121" i="1"/>
  <c r="I120" i="1"/>
  <c r="I78" i="1"/>
  <c r="I145" i="1"/>
  <c r="I130" i="1"/>
  <c r="I123" i="1"/>
  <c r="I122" i="1"/>
  <c r="I79" i="1"/>
  <c r="I71" i="1"/>
  <c r="I119" i="1"/>
  <c r="I77" i="1"/>
  <c r="I112" i="1"/>
  <c r="I144" i="1"/>
  <c r="I129" i="1"/>
  <c r="I125" i="1"/>
  <c r="I107" i="1"/>
  <c r="I131" i="1"/>
  <c r="I5" i="1"/>
  <c r="Q5" i="1" s="1"/>
  <c r="R5" i="1" s="1"/>
  <c r="I118" i="1"/>
  <c r="I76" i="1"/>
  <c r="I111" i="1"/>
  <c r="I143" i="1"/>
  <c r="I128" i="1"/>
  <c r="I117" i="1"/>
  <c r="I75" i="1"/>
  <c r="I110" i="1"/>
  <c r="I142" i="1"/>
  <c r="I127" i="1"/>
  <c r="I115" i="1"/>
  <c r="I108" i="1"/>
  <c r="I114" i="1"/>
  <c r="I146" i="1"/>
  <c r="I4" i="1"/>
  <c r="I116" i="1"/>
  <c r="I74" i="1"/>
  <c r="I109" i="1"/>
  <c r="I141" i="1"/>
  <c r="I126" i="1"/>
  <c r="Q71" i="1" l="1"/>
  <c r="AC71" i="1" s="1"/>
  <c r="Q78" i="1"/>
  <c r="Q76" i="1"/>
  <c r="Q79" i="1"/>
  <c r="Q115" i="1"/>
  <c r="Q116" i="1"/>
  <c r="Q73" i="1"/>
  <c r="Q114" i="1"/>
  <c r="Q75" i="1"/>
  <c r="Q118" i="1"/>
  <c r="Q74" i="1"/>
  <c r="Q117" i="1"/>
  <c r="Q77" i="1"/>
  <c r="Q26" i="1"/>
  <c r="Q189" i="1"/>
  <c r="Q175" i="1"/>
  <c r="Q172" i="1"/>
  <c r="Q168" i="1"/>
  <c r="Q169" i="1"/>
  <c r="Q174" i="1"/>
  <c r="Q170" i="1"/>
  <c r="Q166" i="1"/>
  <c r="Q173" i="1"/>
  <c r="Q171" i="1"/>
  <c r="Q167" i="1"/>
  <c r="Q143" i="1"/>
  <c r="Q141" i="1"/>
  <c r="Q144" i="1"/>
  <c r="Q145" i="1"/>
  <c r="Q146" i="1"/>
  <c r="Q142" i="1"/>
  <c r="Q137" i="1"/>
  <c r="Q134" i="1"/>
  <c r="Q136" i="1"/>
  <c r="Q135" i="1"/>
  <c r="Q133" i="1"/>
  <c r="Q131" i="1"/>
  <c r="Q126" i="1"/>
  <c r="Q130" i="1"/>
  <c r="Q132" i="1"/>
  <c r="Q128" i="1"/>
  <c r="Q129" i="1"/>
  <c r="Q127" i="1"/>
  <c r="Q125" i="1"/>
  <c r="Q122" i="1"/>
  <c r="Q124" i="1"/>
  <c r="Q123" i="1"/>
  <c r="Q121" i="1"/>
  <c r="Q119" i="1"/>
  <c r="Q120" i="1"/>
  <c r="Q108" i="1"/>
  <c r="Q107" i="1"/>
  <c r="Q111" i="1"/>
  <c r="Q109" i="1"/>
  <c r="Q112" i="1"/>
  <c r="Q110" i="1"/>
  <c r="Q106" i="1"/>
  <c r="Q105" i="1"/>
  <c r="Q4" i="1"/>
  <c r="R4" i="1" s="1"/>
  <c r="AC4" i="1"/>
  <c r="R121" i="1" l="1"/>
  <c r="AD121" i="1" s="1"/>
  <c r="AC121" i="1"/>
  <c r="R137" i="1"/>
  <c r="AD137" i="1" s="1"/>
  <c r="AC137" i="1"/>
  <c r="R175" i="1"/>
  <c r="AD175" i="1" s="1"/>
  <c r="AC175" i="1"/>
  <c r="R112" i="1"/>
  <c r="AD112" i="1" s="1"/>
  <c r="AC112" i="1"/>
  <c r="R123" i="1"/>
  <c r="AD123" i="1" s="1"/>
  <c r="AC123" i="1"/>
  <c r="R173" i="1"/>
  <c r="AD173" i="1" s="1"/>
  <c r="AC173" i="1"/>
  <c r="R73" i="1"/>
  <c r="AD73" i="1" s="1"/>
  <c r="AC73" i="1"/>
  <c r="R124" i="1"/>
  <c r="AD124" i="1" s="1"/>
  <c r="AC124" i="1"/>
  <c r="R146" i="1"/>
  <c r="AD146" i="1" s="1"/>
  <c r="AC146" i="1"/>
  <c r="R166" i="1"/>
  <c r="AD166" i="1" s="1"/>
  <c r="AC166" i="1"/>
  <c r="R26" i="1"/>
  <c r="AD26" i="1" s="1"/>
  <c r="AC26" i="1"/>
  <c r="R111" i="1"/>
  <c r="AD111" i="1" s="1"/>
  <c r="AC111" i="1"/>
  <c r="R131" i="1"/>
  <c r="AD131" i="1" s="1"/>
  <c r="AC131" i="1"/>
  <c r="R145" i="1"/>
  <c r="AD145" i="1" s="1"/>
  <c r="AC145" i="1"/>
  <c r="R170" i="1"/>
  <c r="AD170" i="1" s="1"/>
  <c r="AC170" i="1"/>
  <c r="R77" i="1"/>
  <c r="AD77" i="1" s="1"/>
  <c r="AC77" i="1"/>
  <c r="R115" i="1"/>
  <c r="AD115" i="1" s="1"/>
  <c r="AC115" i="1"/>
  <c r="R107" i="1"/>
  <c r="AD107" i="1" s="1"/>
  <c r="AC107" i="1"/>
  <c r="R125" i="1"/>
  <c r="AD125" i="1" s="1"/>
  <c r="AC125" i="1"/>
  <c r="R133" i="1"/>
  <c r="AD133" i="1" s="1"/>
  <c r="AC133" i="1"/>
  <c r="R144" i="1"/>
  <c r="AD144" i="1" s="1"/>
  <c r="AC144" i="1"/>
  <c r="R174" i="1"/>
  <c r="AD174" i="1" s="1"/>
  <c r="AC174" i="1"/>
  <c r="R117" i="1"/>
  <c r="AD117" i="1" s="1"/>
  <c r="AC117" i="1"/>
  <c r="R79" i="1"/>
  <c r="AD79" i="1" s="1"/>
  <c r="AC79" i="1"/>
  <c r="R71" i="1"/>
  <c r="AD71" i="1" s="1"/>
  <c r="R108" i="1"/>
  <c r="AD108" i="1" s="1"/>
  <c r="AC108" i="1"/>
  <c r="R127" i="1"/>
  <c r="AD127" i="1" s="1"/>
  <c r="AC127" i="1"/>
  <c r="R135" i="1"/>
  <c r="AD135" i="1" s="1"/>
  <c r="AC135" i="1"/>
  <c r="R141" i="1"/>
  <c r="AD141" i="1" s="1"/>
  <c r="AC141" i="1"/>
  <c r="R169" i="1"/>
  <c r="AD169" i="1" s="1"/>
  <c r="AC169" i="1"/>
  <c r="R74" i="1"/>
  <c r="AD74" i="1" s="1"/>
  <c r="AC74" i="1"/>
  <c r="R76" i="1"/>
  <c r="AD76" i="1" s="1"/>
  <c r="AC76" i="1"/>
  <c r="R110" i="1"/>
  <c r="AD110" i="1" s="1"/>
  <c r="AC110" i="1"/>
  <c r="R132" i="1"/>
  <c r="AD132" i="1" s="1"/>
  <c r="AC132" i="1"/>
  <c r="R171" i="1"/>
  <c r="AD171" i="1" s="1"/>
  <c r="AC171" i="1"/>
  <c r="R114" i="1"/>
  <c r="AD114" i="1" s="1"/>
  <c r="AC114" i="1"/>
  <c r="R130" i="1"/>
  <c r="AD130" i="1" s="1"/>
  <c r="AC130" i="1"/>
  <c r="R142" i="1"/>
  <c r="AD142" i="1" s="1"/>
  <c r="AC142" i="1"/>
  <c r="R189" i="1"/>
  <c r="AD189" i="1" s="1"/>
  <c r="AC189" i="1"/>
  <c r="R109" i="1"/>
  <c r="AD109" i="1" s="1"/>
  <c r="AC109" i="1"/>
  <c r="R126" i="1"/>
  <c r="AD126" i="1" s="1"/>
  <c r="AC126" i="1"/>
  <c r="R116" i="1"/>
  <c r="AD116" i="1" s="1"/>
  <c r="AC116" i="1"/>
  <c r="R122" i="1"/>
  <c r="AD122" i="1" s="1"/>
  <c r="AC122" i="1"/>
  <c r="R105" i="1"/>
  <c r="AD105" i="1" s="1"/>
  <c r="AC105" i="1"/>
  <c r="R120" i="1"/>
  <c r="AD120" i="1" s="1"/>
  <c r="AC120" i="1"/>
  <c r="R129" i="1"/>
  <c r="AD129" i="1" s="1"/>
  <c r="AC129" i="1"/>
  <c r="R136" i="1"/>
  <c r="AD136" i="1" s="1"/>
  <c r="AC136" i="1"/>
  <c r="R143" i="1"/>
  <c r="AD143" i="1" s="1"/>
  <c r="AC143" i="1"/>
  <c r="R168" i="1"/>
  <c r="AD168" i="1" s="1"/>
  <c r="AC168" i="1"/>
  <c r="R118" i="1"/>
  <c r="AD118" i="1" s="1"/>
  <c r="AC118" i="1"/>
  <c r="R78" i="1"/>
  <c r="AD78" i="1" s="1"/>
  <c r="AC78" i="1"/>
  <c r="R106" i="1"/>
  <c r="AD106" i="1" s="1"/>
  <c r="AC106" i="1"/>
  <c r="R119" i="1"/>
  <c r="AD119" i="1" s="1"/>
  <c r="AC119" i="1"/>
  <c r="R128" i="1"/>
  <c r="AD128" i="1" s="1"/>
  <c r="AC128" i="1"/>
  <c r="R134" i="1"/>
  <c r="AD134" i="1" s="1"/>
  <c r="AC134" i="1"/>
  <c r="R167" i="1"/>
  <c r="AD167" i="1" s="1"/>
  <c r="AC167" i="1"/>
  <c r="R172" i="1"/>
  <c r="AD172" i="1" s="1"/>
  <c r="AC172" i="1"/>
  <c r="R75" i="1"/>
  <c r="AD75" i="1" s="1"/>
  <c r="AC75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80" i="1"/>
  <c r="Q87" i="1" l="1"/>
  <c r="Q104" i="1"/>
  <c r="Q94" i="1"/>
  <c r="Q101" i="1"/>
  <c r="Q88" i="1"/>
  <c r="Q102" i="1"/>
  <c r="Q85" i="1"/>
  <c r="Q100" i="1"/>
  <c r="Q92" i="1"/>
  <c r="Q84" i="1"/>
  <c r="Q99" i="1"/>
  <c r="Q91" i="1"/>
  <c r="Q83" i="1"/>
  <c r="Q96" i="1"/>
  <c r="Q95" i="1"/>
  <c r="Q90" i="1"/>
  <c r="Q82" i="1"/>
  <c r="Q103" i="1"/>
  <c r="Q86" i="1"/>
  <c r="Q93" i="1"/>
  <c r="Q98" i="1"/>
  <c r="Q80" i="1"/>
  <c r="Q97" i="1"/>
  <c r="Q89" i="1"/>
  <c r="Q81" i="1"/>
  <c r="R103" i="1" l="1"/>
  <c r="AD103" i="1" s="1"/>
  <c r="AC103" i="1"/>
  <c r="R84" i="1"/>
  <c r="AD84" i="1" s="1"/>
  <c r="AC84" i="1"/>
  <c r="R104" i="1"/>
  <c r="AD104" i="1" s="1"/>
  <c r="AC104" i="1"/>
  <c r="R81" i="1"/>
  <c r="AD81" i="1" s="1"/>
  <c r="AC81" i="1"/>
  <c r="R82" i="1"/>
  <c r="AD82" i="1" s="1"/>
  <c r="AC82" i="1"/>
  <c r="R92" i="1"/>
  <c r="AD92" i="1" s="1"/>
  <c r="AC92" i="1"/>
  <c r="R87" i="1"/>
  <c r="AD87" i="1" s="1"/>
  <c r="AC87" i="1"/>
  <c r="R89" i="1"/>
  <c r="AD89" i="1" s="1"/>
  <c r="AC89" i="1"/>
  <c r="R90" i="1"/>
  <c r="AD90" i="1" s="1"/>
  <c r="AC90" i="1"/>
  <c r="R100" i="1"/>
  <c r="AD100" i="1" s="1"/>
  <c r="AC100" i="1"/>
  <c r="R97" i="1"/>
  <c r="AD97" i="1" s="1"/>
  <c r="AC97" i="1"/>
  <c r="R95" i="1"/>
  <c r="AD95" i="1" s="1"/>
  <c r="AC95" i="1"/>
  <c r="R85" i="1"/>
  <c r="AD85" i="1" s="1"/>
  <c r="AC85" i="1"/>
  <c r="R80" i="1"/>
  <c r="AD80" i="1" s="1"/>
  <c r="AC80" i="1"/>
  <c r="R96" i="1"/>
  <c r="AD96" i="1" s="1"/>
  <c r="AC96" i="1"/>
  <c r="R102" i="1"/>
  <c r="AD102" i="1" s="1"/>
  <c r="AC102" i="1"/>
  <c r="R98" i="1"/>
  <c r="AD98" i="1" s="1"/>
  <c r="AC98" i="1"/>
  <c r="R83" i="1"/>
  <c r="AD83" i="1" s="1"/>
  <c r="AC83" i="1"/>
  <c r="R88" i="1"/>
  <c r="AD88" i="1" s="1"/>
  <c r="AC88" i="1"/>
  <c r="R93" i="1"/>
  <c r="AD93" i="1" s="1"/>
  <c r="AC93" i="1"/>
  <c r="R91" i="1"/>
  <c r="AD91" i="1" s="1"/>
  <c r="AC91" i="1"/>
  <c r="R101" i="1"/>
  <c r="AD101" i="1" s="1"/>
  <c r="AC101" i="1"/>
  <c r="R86" i="1"/>
  <c r="AD86" i="1" s="1"/>
  <c r="AC86" i="1"/>
  <c r="R99" i="1"/>
  <c r="AD99" i="1" s="1"/>
  <c r="AC99" i="1"/>
  <c r="R94" i="1"/>
  <c r="AD94" i="1" s="1"/>
  <c r="AC94" i="1"/>
  <c r="AC253" i="1"/>
  <c r="AD253" i="1" s="1"/>
  <c r="I159" i="1" l="1"/>
  <c r="Q161" i="1" l="1"/>
  <c r="Q165" i="1"/>
  <c r="Q160" i="1"/>
  <c r="Q164" i="1"/>
  <c r="Q159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138" i="1"/>
  <c r="I139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R159" i="1" l="1"/>
  <c r="AD159" i="1" s="1"/>
  <c r="AC159" i="1"/>
  <c r="R164" i="1"/>
  <c r="AD164" i="1" s="1"/>
  <c r="AC164" i="1"/>
  <c r="R160" i="1"/>
  <c r="AD160" i="1" s="1"/>
  <c r="AC160" i="1"/>
  <c r="R165" i="1"/>
  <c r="AD165" i="1" s="1"/>
  <c r="AC165" i="1"/>
  <c r="R161" i="1"/>
  <c r="AD161" i="1" s="1"/>
  <c r="AC161" i="1"/>
  <c r="Q34" i="1"/>
  <c r="AC34" i="1" s="1"/>
  <c r="Q179" i="1"/>
  <c r="Q158" i="1"/>
  <c r="Q33" i="1"/>
  <c r="AC33" i="1" s="1"/>
  <c r="Q113" i="1"/>
  <c r="Q56" i="1"/>
  <c r="AC56" i="1" s="1"/>
  <c r="Q178" i="1"/>
  <c r="Q148" i="1"/>
  <c r="Q55" i="1"/>
  <c r="AC55" i="1" s="1"/>
  <c r="Q22" i="1"/>
  <c r="AC22" i="1" s="1"/>
  <c r="Q182" i="1"/>
  <c r="Q11" i="1"/>
  <c r="Q152" i="1"/>
  <c r="Q51" i="1"/>
  <c r="AC51" i="1" s="1"/>
  <c r="Q18" i="1"/>
  <c r="AC18" i="1" s="1"/>
  <c r="Q15" i="1"/>
  <c r="Q66" i="1"/>
  <c r="AC66" i="1" s="1"/>
  <c r="Q50" i="1"/>
  <c r="AC50" i="1" s="1"/>
  <c r="Q17" i="1"/>
  <c r="AC17" i="1" s="1"/>
  <c r="Q6" i="1"/>
  <c r="Q65" i="1"/>
  <c r="AC65" i="1" s="1"/>
  <c r="Q41" i="1"/>
  <c r="AC41" i="1" s="1"/>
  <c r="Q16" i="1"/>
  <c r="AC16" i="1" s="1"/>
  <c r="Q157" i="1"/>
  <c r="Q48" i="1"/>
  <c r="AC48" i="1" s="1"/>
  <c r="Q23" i="1"/>
  <c r="AC23" i="1" s="1"/>
  <c r="Q12" i="1"/>
  <c r="Q47" i="1"/>
  <c r="AC47" i="1" s="1"/>
  <c r="Q155" i="1"/>
  <c r="Q147" i="1"/>
  <c r="Q70" i="1"/>
  <c r="AC70" i="1" s="1"/>
  <c r="Q62" i="1"/>
  <c r="AC62" i="1" s="1"/>
  <c r="Q54" i="1"/>
  <c r="AC54" i="1" s="1"/>
  <c r="Q46" i="1"/>
  <c r="AC46" i="1" s="1"/>
  <c r="Q38" i="1"/>
  <c r="AC38" i="1" s="1"/>
  <c r="Q30" i="1"/>
  <c r="AC30" i="1" s="1"/>
  <c r="Q21" i="1"/>
  <c r="AC21" i="1" s="1"/>
  <c r="Q186" i="1"/>
  <c r="Q177" i="1"/>
  <c r="Q10" i="1"/>
  <c r="Q59" i="1"/>
  <c r="AC59" i="1" s="1"/>
  <c r="Q43" i="1"/>
  <c r="AC43" i="1" s="1"/>
  <c r="Q27" i="1"/>
  <c r="AC27" i="1" s="1"/>
  <c r="Q7" i="1"/>
  <c r="Q151" i="1"/>
  <c r="Q42" i="1"/>
  <c r="AC42" i="1" s="1"/>
  <c r="Q150" i="1"/>
  <c r="Q49" i="1"/>
  <c r="AC49" i="1" s="1"/>
  <c r="Q24" i="1"/>
  <c r="AC24" i="1" s="1"/>
  <c r="Q183" i="1"/>
  <c r="Q149" i="1"/>
  <c r="Q40" i="1"/>
  <c r="AC40" i="1" s="1"/>
  <c r="Q156" i="1"/>
  <c r="Q39" i="1"/>
  <c r="AC39" i="1" s="1"/>
  <c r="Q187" i="1"/>
  <c r="Q154" i="1"/>
  <c r="Q139" i="1"/>
  <c r="Q69" i="1"/>
  <c r="AC69" i="1" s="1"/>
  <c r="Q61" i="1"/>
  <c r="AC61" i="1" s="1"/>
  <c r="Q53" i="1"/>
  <c r="AC53" i="1" s="1"/>
  <c r="Q45" i="1"/>
  <c r="AC45" i="1" s="1"/>
  <c r="Q37" i="1"/>
  <c r="AC37" i="1" s="1"/>
  <c r="Q29" i="1"/>
  <c r="AC29" i="1" s="1"/>
  <c r="Q20" i="1"/>
  <c r="AC20" i="1" s="1"/>
  <c r="Q180" i="1"/>
  <c r="Q181" i="1"/>
  <c r="Q9" i="1"/>
  <c r="Q67" i="1"/>
  <c r="AC67" i="1" s="1"/>
  <c r="Q35" i="1"/>
  <c r="AC35" i="1" s="1"/>
  <c r="Q184" i="1"/>
  <c r="Q58" i="1"/>
  <c r="AC58" i="1" s="1"/>
  <c r="Q25" i="1"/>
  <c r="AC25" i="1" s="1"/>
  <c r="Q14" i="1"/>
  <c r="Q57" i="1"/>
  <c r="AC57" i="1" s="1"/>
  <c r="Q13" i="1"/>
  <c r="Q64" i="1"/>
  <c r="AC64" i="1" s="1"/>
  <c r="Q32" i="1"/>
  <c r="AC32" i="1" s="1"/>
  <c r="Q188" i="1"/>
  <c r="Q63" i="1"/>
  <c r="AC63" i="1" s="1"/>
  <c r="Q31" i="1"/>
  <c r="AC31" i="1" s="1"/>
  <c r="Q153" i="1"/>
  <c r="Q138" i="1"/>
  <c r="Q68" i="1"/>
  <c r="AC68" i="1" s="1"/>
  <c r="Q60" i="1"/>
  <c r="AC60" i="1" s="1"/>
  <c r="Q52" i="1"/>
  <c r="AC52" i="1" s="1"/>
  <c r="Q44" i="1"/>
  <c r="AC44" i="1" s="1"/>
  <c r="Q36" i="1"/>
  <c r="AC36" i="1" s="1"/>
  <c r="Q28" i="1"/>
  <c r="AC28" i="1" s="1"/>
  <c r="Q19" i="1"/>
  <c r="AC19" i="1" s="1"/>
  <c r="Q185" i="1"/>
  <c r="Q176" i="1"/>
  <c r="Q8" i="1"/>
  <c r="AC5" i="1"/>
  <c r="G72" i="1"/>
  <c r="R113" i="1" l="1"/>
  <c r="AD113" i="1" s="1"/>
  <c r="AC113" i="1"/>
  <c r="R6" i="1"/>
  <c r="AD6" i="1" s="1"/>
  <c r="AC6" i="1"/>
  <c r="R11" i="1"/>
  <c r="AD11" i="1" s="1"/>
  <c r="AC11" i="1"/>
  <c r="R9" i="1"/>
  <c r="AD9" i="1" s="1"/>
  <c r="AC9" i="1"/>
  <c r="R182" i="1"/>
  <c r="AD182" i="1" s="1"/>
  <c r="AC182" i="1"/>
  <c r="R138" i="1"/>
  <c r="AD138" i="1" s="1"/>
  <c r="AC138" i="1"/>
  <c r="R181" i="1"/>
  <c r="AD181" i="1" s="1"/>
  <c r="AC181" i="1"/>
  <c r="R183" i="1"/>
  <c r="AD183" i="1" s="1"/>
  <c r="AC183" i="1"/>
  <c r="R14" i="1"/>
  <c r="AD14" i="1" s="1"/>
  <c r="AC14" i="1"/>
  <c r="R154" i="1"/>
  <c r="AD154" i="1" s="1"/>
  <c r="AC154" i="1"/>
  <c r="R10" i="1"/>
  <c r="AD10" i="1" s="1"/>
  <c r="AC10" i="1"/>
  <c r="R157" i="1"/>
  <c r="AD157" i="1" s="1"/>
  <c r="AC157" i="1"/>
  <c r="R15" i="1"/>
  <c r="AD15" i="1" s="1"/>
  <c r="AC15" i="1"/>
  <c r="R148" i="1"/>
  <c r="AD148" i="1" s="1"/>
  <c r="AC148" i="1"/>
  <c r="R188" i="1"/>
  <c r="AD188" i="1" s="1"/>
  <c r="AC188" i="1"/>
  <c r="R184" i="1"/>
  <c r="AD184" i="1" s="1"/>
  <c r="AC184" i="1"/>
  <c r="R186" i="1"/>
  <c r="AD186" i="1" s="1"/>
  <c r="AC186" i="1"/>
  <c r="R147" i="1"/>
  <c r="AD147" i="1" s="1"/>
  <c r="AC147" i="1"/>
  <c r="R156" i="1"/>
  <c r="AD156" i="1" s="1"/>
  <c r="AC156" i="1"/>
  <c r="R151" i="1"/>
  <c r="AD151" i="1" s="1"/>
  <c r="AC151" i="1"/>
  <c r="R155" i="1"/>
  <c r="AD155" i="1" s="1"/>
  <c r="AC155" i="1"/>
  <c r="R152" i="1"/>
  <c r="AD152" i="1" s="1"/>
  <c r="AC152" i="1"/>
  <c r="R8" i="1"/>
  <c r="AD8" i="1" s="1"/>
  <c r="AC8" i="1"/>
  <c r="R7" i="1"/>
  <c r="AD7" i="1" s="1"/>
  <c r="AC7" i="1"/>
  <c r="R176" i="1"/>
  <c r="AD176" i="1" s="1"/>
  <c r="AC176" i="1"/>
  <c r="R13" i="1"/>
  <c r="AD13" i="1" s="1"/>
  <c r="AC13" i="1"/>
  <c r="R149" i="1"/>
  <c r="AD149" i="1" s="1"/>
  <c r="AC149" i="1"/>
  <c r="R12" i="1"/>
  <c r="AD12" i="1" s="1"/>
  <c r="AC12" i="1"/>
  <c r="R158" i="1"/>
  <c r="AD158" i="1" s="1"/>
  <c r="AC158" i="1"/>
  <c r="R185" i="1"/>
  <c r="AD185" i="1" s="1"/>
  <c r="AC185" i="1"/>
  <c r="R179" i="1"/>
  <c r="AD179" i="1" s="1"/>
  <c r="AC179" i="1"/>
  <c r="R153" i="1"/>
  <c r="AD153" i="1" s="1"/>
  <c r="AC153" i="1"/>
  <c r="R180" i="1"/>
  <c r="AD180" i="1" s="1"/>
  <c r="AC180" i="1"/>
  <c r="R139" i="1"/>
  <c r="AD139" i="1" s="1"/>
  <c r="AC139" i="1"/>
  <c r="R187" i="1"/>
  <c r="AD187" i="1" s="1"/>
  <c r="AC187" i="1"/>
  <c r="R150" i="1"/>
  <c r="AD150" i="1" s="1"/>
  <c r="AC150" i="1"/>
  <c r="R177" i="1"/>
  <c r="AD177" i="1" s="1"/>
  <c r="AC177" i="1"/>
  <c r="R178" i="1"/>
  <c r="AD178" i="1" s="1"/>
  <c r="AC178" i="1"/>
  <c r="AD5" i="1"/>
  <c r="R68" i="1"/>
  <c r="AD68" i="1" s="1"/>
  <c r="R69" i="1"/>
  <c r="AD69" i="1" s="1"/>
  <c r="R70" i="1"/>
  <c r="AD70" i="1" s="1"/>
  <c r="R61" i="1"/>
  <c r="AD61" i="1" s="1"/>
  <c r="R62" i="1"/>
  <c r="AD62" i="1" s="1"/>
  <c r="R65" i="1"/>
  <c r="AD65" i="1" s="1"/>
  <c r="R64" i="1"/>
  <c r="AD64" i="1" s="1"/>
  <c r="R67" i="1"/>
  <c r="AD67" i="1" s="1"/>
  <c r="R59" i="1"/>
  <c r="AD59" i="1" s="1"/>
  <c r="R60" i="1"/>
  <c r="AD60" i="1" s="1"/>
  <c r="R63" i="1"/>
  <c r="AD63" i="1" s="1"/>
  <c r="R66" i="1"/>
  <c r="AD66" i="1" s="1"/>
  <c r="R52" i="1"/>
  <c r="AD52" i="1" s="1"/>
  <c r="R50" i="1"/>
  <c r="AD50" i="1" s="1"/>
  <c r="R54" i="1"/>
  <c r="AD54" i="1" s="1"/>
  <c r="R48" i="1"/>
  <c r="AD48" i="1" s="1"/>
  <c r="R51" i="1"/>
  <c r="AD51" i="1" s="1"/>
  <c r="R55" i="1"/>
  <c r="AD55" i="1" s="1"/>
  <c r="R58" i="1"/>
  <c r="AD58" i="1" s="1"/>
  <c r="R53" i="1"/>
  <c r="AD53" i="1" s="1"/>
  <c r="R57" i="1"/>
  <c r="AD57" i="1" s="1"/>
  <c r="R49" i="1"/>
  <c r="AD49" i="1" s="1"/>
  <c r="R56" i="1"/>
  <c r="AD56" i="1" s="1"/>
  <c r="R44" i="1"/>
  <c r="AD44" i="1" s="1"/>
  <c r="R47" i="1"/>
  <c r="AD47" i="1" s="1"/>
  <c r="R45" i="1"/>
  <c r="AD45" i="1" s="1"/>
  <c r="R40" i="1"/>
  <c r="AD40" i="1" s="1"/>
  <c r="R43" i="1"/>
  <c r="AD43" i="1" s="1"/>
  <c r="R41" i="1"/>
  <c r="AD41" i="1" s="1"/>
  <c r="R42" i="1"/>
  <c r="AD42" i="1" s="1"/>
  <c r="R38" i="1"/>
  <c r="AD38" i="1" s="1"/>
  <c r="R46" i="1"/>
  <c r="AD46" i="1" s="1"/>
  <c r="R39" i="1"/>
  <c r="AD39" i="1" s="1"/>
  <c r="R31" i="1"/>
  <c r="AD31" i="1" s="1"/>
  <c r="R33" i="1"/>
  <c r="AD33" i="1" s="1"/>
  <c r="R28" i="1"/>
  <c r="AD28" i="1" s="1"/>
  <c r="R36" i="1"/>
  <c r="AD36" i="1" s="1"/>
  <c r="R35" i="1"/>
  <c r="AD35" i="1" s="1"/>
  <c r="R37" i="1"/>
  <c r="AD37" i="1" s="1"/>
  <c r="R30" i="1"/>
  <c r="AD30" i="1" s="1"/>
  <c r="R32" i="1"/>
  <c r="AD32" i="1" s="1"/>
  <c r="R29" i="1"/>
  <c r="AD29" i="1" s="1"/>
  <c r="R34" i="1"/>
  <c r="AD34" i="1" s="1"/>
  <c r="R24" i="1"/>
  <c r="AD24" i="1" s="1"/>
  <c r="R27" i="1"/>
  <c r="AD27" i="1" s="1"/>
  <c r="R25" i="1"/>
  <c r="AD25" i="1" s="1"/>
  <c r="R21" i="1"/>
  <c r="AD21" i="1" s="1"/>
  <c r="R18" i="1"/>
  <c r="AD18" i="1" s="1"/>
  <c r="R17" i="1"/>
  <c r="AD17" i="1" s="1"/>
  <c r="R22" i="1"/>
  <c r="AD22" i="1" s="1"/>
  <c r="R19" i="1"/>
  <c r="AD19" i="1" s="1"/>
  <c r="R16" i="1"/>
  <c r="AD16" i="1" s="1"/>
  <c r="R23" i="1"/>
  <c r="AD23" i="1" s="1"/>
  <c r="R20" i="1"/>
  <c r="AD20" i="1" s="1"/>
  <c r="I72" i="1"/>
  <c r="U72" i="1"/>
  <c r="AD4" i="1"/>
  <c r="W72" i="1" l="1"/>
  <c r="W192" i="1" s="1"/>
  <c r="U253" i="1"/>
  <c r="Q72" i="1"/>
  <c r="AC72" i="1" s="1"/>
  <c r="AC192" i="1" s="1"/>
  <c r="AD192" i="1" s="1"/>
  <c r="W253" i="1" l="1"/>
  <c r="R72" i="1"/>
  <c r="AD7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E4" authorId="0" shapeId="0" xr:uid="{FB392809-E468-4089-8A03-0B99AB57D6B5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Corresponde a los ingresos de año 2023, con el saldo a 31 diciembre 2022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Daren Barreto Fonseca</author>
    <author>tc={BB9A2324-D468-420A-979A-3BD9691E7456}</author>
    <author>tc={50CA4A6F-94FF-4D8A-9D0E-038321116258}</author>
  </authors>
  <commentList>
    <comment ref="O1" authorId="0" shapeId="0" xr:uid="{112B7A4E-135A-4B83-B739-462441C93C20}">
      <text>
        <r>
          <rPr>
            <b/>
            <sz val="9"/>
            <color indexed="81"/>
            <rFont val="Tahoma"/>
            <family val="2"/>
          </rPr>
          <t>Daren Barreto Fonseca:</t>
        </r>
        <r>
          <rPr>
            <sz val="9"/>
            <color indexed="81"/>
            <rFont val="Tahoma"/>
            <family val="2"/>
          </rPr>
          <t xml:space="preserve">
Valor tomado de  las expediciones de CDR, adiciones y modificaciones de la vigencia 2023 (base de ejecucion y base de seguimiento presupuestal)
_________________________
</t>
        </r>
        <r>
          <rPr>
            <b/>
            <sz val="9"/>
            <color indexed="81"/>
            <rFont val="Tahoma"/>
            <family val="2"/>
          </rPr>
          <t>Instructivo</t>
        </r>
        <r>
          <rPr>
            <sz val="9"/>
            <color indexed="81"/>
            <rFont val="Tahoma"/>
            <family val="2"/>
          </rPr>
          <t xml:space="preserve">
Corresponde a la totalidad de los compromisos (registros presupuestales) que la entidad pública adquirió con el objeto de desarrollar las funciones propias del gasto que corresponda.</t>
        </r>
      </text>
    </comment>
    <comment ref="P1" authorId="0" shapeId="0" xr:uid="{8DB69549-9055-4BA7-B4CA-986F19562EDD}">
      <text>
        <r>
          <rPr>
            <b/>
            <sz val="9"/>
            <color indexed="81"/>
            <rFont val="Tahoma"/>
            <family val="2"/>
          </rPr>
          <t>Daren Barreto Fonseca:</t>
        </r>
        <r>
          <rPr>
            <sz val="9"/>
            <color indexed="81"/>
            <rFont val="Tahoma"/>
            <family val="2"/>
          </rPr>
          <t xml:space="preserve">
Valor tomado del total de los contratos (base seguimiento presupuestal) suscritos en la vigencia 2023, descontando los valores de terminacion/liquidacion de la pestaña contratos.
___________________________
</t>
        </r>
        <r>
          <rPr>
            <b/>
            <sz val="9"/>
            <color indexed="81"/>
            <rFont val="Tahoma"/>
            <family val="2"/>
          </rPr>
          <t xml:space="preserve">Instructivo
</t>
        </r>
        <r>
          <rPr>
            <sz val="9"/>
            <color indexed="81"/>
            <rFont val="Tahoma"/>
            <family val="2"/>
          </rPr>
          <t>Corresponde al registro de las obligaciones causadas derivadas de anticipos pactados en los contratos o a bienes y servicios que ya se recibieron a satisfacción o por una relación laboral adquiridos dentro de los gastos que corresponda</t>
        </r>
      </text>
    </comment>
    <comment ref="Q1" authorId="0" shapeId="0" xr:uid="{D639EAD4-2EC0-4B2C-A8AB-BBC366215FC9}">
      <text>
        <r>
          <rPr>
            <b/>
            <sz val="9"/>
            <color indexed="81"/>
            <rFont val="Tahoma"/>
            <family val="2"/>
          </rPr>
          <t>Daren Barreto Fonseca:</t>
        </r>
        <r>
          <rPr>
            <sz val="9"/>
            <color indexed="81"/>
            <rFont val="Tahoma"/>
            <family val="2"/>
          </rPr>
          <t xml:space="preserve">
Valor del total de los pagos realizados en la vigencia 2023 para cada rubro (base seguimiento presupuestal y ejecucion prpyectos).
_________________________________
</t>
        </r>
        <r>
          <rPr>
            <b/>
            <sz val="9"/>
            <color indexed="81"/>
            <rFont val="Tahoma"/>
            <family val="2"/>
          </rPr>
          <t xml:space="preserve">Instructivo
</t>
        </r>
        <r>
          <rPr>
            <sz val="9"/>
            <color indexed="81"/>
            <rFont val="Tahoma"/>
            <family val="2"/>
          </rPr>
          <t xml:space="preserve">
Corresponde al Registro de los pagos realizados de anticipos pactados y de bienes y servicios recibidos a satisfacción o por una relación laboral adquiridos dentro de los objetos de gastos que corresponda</t>
        </r>
      </text>
    </comment>
    <comment ref="O80" authorId="0" shapeId="0" xr:uid="{74E8B607-E689-45CF-967E-5E1B9C7F1E30}">
      <text>
        <r>
          <rPr>
            <b/>
            <sz val="9"/>
            <color indexed="81"/>
            <rFont val="Tahoma"/>
            <family val="2"/>
          </rPr>
          <t>Daren Barreto Fonseca:</t>
        </r>
        <r>
          <rPr>
            <sz val="9"/>
            <color indexed="81"/>
            <rFont val="Tahoma"/>
            <family val="2"/>
          </rPr>
          <t xml:space="preserve">
No se evidencian obligaciones en la vigencia 2023, se deja el saldo pagado en la vigencia 2023 en compromiso y obligaciones.
</t>
        </r>
      </text>
    </comment>
    <comment ref="O83" authorId="1" shapeId="0" xr:uid="{BB9A2324-D468-420A-979A-3BD9691E7456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toma el valor pagado a la fecha con los CDRs expedidos en la vigencia 2023
</t>
      </text>
    </comment>
    <comment ref="O141" authorId="2" shapeId="0" xr:uid="{50CA4A6F-94FF-4D8A-9D0E-03832111625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toman los valores con CDRs de la vigencia 2022 y 2023 para que las obligaciones y contratos coincidan con lo pagado en la vigencia 2023.</t>
      </text>
    </comment>
  </commentList>
</comments>
</file>

<file path=xl/sharedStrings.xml><?xml version="1.0" encoding="utf-8"?>
<sst xmlns="http://schemas.openxmlformats.org/spreadsheetml/2006/main" count="3321" uniqueCount="255">
  <si>
    <t>FCO FEI-CORPORACION DE FOMENTO CIVICO Y CULTURAL</t>
  </si>
  <si>
    <t>FCO FEI-BIOQUIMICA 58348 - COLCIENCIAS</t>
  </si>
  <si>
    <t>FCO FEI-CONT COLCIENCIAS 777 2017 58055 MYCOBACTERIUM</t>
  </si>
  <si>
    <t>FEI-INTERVENTORIA INS - 220-150-18620-3</t>
  </si>
  <si>
    <t>FCO FEI-FISIOLOGIA-COLCIENCIAS-CONV 844-67848</t>
  </si>
  <si>
    <t>FCO FEI-BIOBANCOS-COLCIENCIAS-CONV 844-68509</t>
  </si>
  <si>
    <t>FCO FEI-ENTOMOLOGÍA-COLCIENCIAS-CONV 844-67217</t>
  </si>
  <si>
    <t>FCO FEI-BANCO PROYECTOS CONV-848-2019</t>
  </si>
  <si>
    <t>FCO FEI-OMS INS</t>
  </si>
  <si>
    <t>FCO FEI-CDC-INS-RFA-GH-20-003</t>
  </si>
  <si>
    <t>FCO FEI CDC CENTER FOR DISEASE CONTROL 064CV</t>
  </si>
  <si>
    <t>FCO FEI CDC CENTER FOR DISEASE CONTROL 064</t>
  </si>
  <si>
    <t>FCO FEIUNITAID-FIOTEC-INS-CHAGAS-COL</t>
  </si>
  <si>
    <t>FCO FEI-MINISTERIO DE TRABAJO</t>
  </si>
  <si>
    <t>FCO FEI CDC CENTER FOR DISEASE CONTROL 064C3</t>
  </si>
  <si>
    <t xml:space="preserve">FCO FEI CDCINSRFACK2121060316 </t>
  </si>
  <si>
    <t>FEI FEICDCINSRFAGH20003 C3 </t>
  </si>
  <si>
    <t>FCDO FEI TDR TB OMS INS</t>
  </si>
  <si>
    <t>MALARIA HARVARD INS</t>
  </si>
  <si>
    <t>FCO FEI-CDC-INS-RFA-GH-20-003 CV FI</t>
  </si>
  <si>
    <t>PRESUPUESTO</t>
  </si>
  <si>
    <t>COD EMPRESA EN SIFI</t>
  </si>
  <si>
    <t>NOMBRE DEL PROYECTO</t>
  </si>
  <si>
    <t>NOMBRE DEL RUBRO PRESUPUESTAL</t>
  </si>
  <si>
    <t>CONTRACTUAL</t>
  </si>
  <si>
    <t>CONSULTORÍA</t>
  </si>
  <si>
    <t>COSTOS INDIRECTOS</t>
  </si>
  <si>
    <t>EQUIPOS</t>
  </si>
  <si>
    <t>SUMINISTROS</t>
  </si>
  <si>
    <t>PERSONAL CONTRATADO</t>
  </si>
  <si>
    <t>VIAJES</t>
  </si>
  <si>
    <t xml:space="preserve">PERSONAL  </t>
  </si>
  <si>
    <t>MATERIALES E INSUMOS</t>
  </si>
  <si>
    <t>OTROS</t>
  </si>
  <si>
    <t>PERSONAL CIENTÍFICO</t>
  </si>
  <si>
    <t>SALIDAS DE CAMPO</t>
  </si>
  <si>
    <t>GESTIÓN DE INSTRUMENTO EN CTEI 5%</t>
  </si>
  <si>
    <t>EQUIPO DE COMPUTO</t>
  </si>
  <si>
    <t>TRANSFERNCIA TECNOLÓGICA</t>
  </si>
  <si>
    <t>GASTO ADMON GMF</t>
  </si>
  <si>
    <t>SEGUIMIENTO Y EVALUACIÓN</t>
  </si>
  <si>
    <t>BIBLIOGRAFÍA</t>
  </si>
  <si>
    <t>GASTOS DE OPERACIÓN</t>
  </si>
  <si>
    <t>SERVICIOS TECNICOS</t>
  </si>
  <si>
    <t>EVENTOS ACADEMICOS</t>
  </si>
  <si>
    <t>PUBLICACIONES</t>
  </si>
  <si>
    <t>SOFTWARE</t>
  </si>
  <si>
    <t>PERSONAL</t>
  </si>
  <si>
    <t>330-2</t>
  </si>
  <si>
    <t>330-3</t>
  </si>
  <si>
    <t>GMF</t>
  </si>
  <si>
    <t>VIAJES SALIDAS DE CAMPO</t>
  </si>
  <si>
    <t xml:space="preserve">EQUIPOS </t>
  </si>
  <si>
    <t>MOVILIDAD DE INVESTIGACIÓN</t>
  </si>
  <si>
    <t>ADECUACIÓN DE INFRAESTRUCTURA</t>
  </si>
  <si>
    <t>OUTPUT O-7. Project staff</t>
  </si>
  <si>
    <t>OUTPUT O-3. Travel Related</t>
  </si>
  <si>
    <t>OUTPUT O-10. Administrative Expenses</t>
  </si>
  <si>
    <t>OUTPUT 1-1. Health commodities and health equipment</t>
  </si>
  <si>
    <t>OUTPUT 1-2. Procurement and supply chain</t>
  </si>
  <si>
    <t>OUTPUT 1-3. Travel Related</t>
  </si>
  <si>
    <t>OUTPUT 1-4. External professional services</t>
  </si>
  <si>
    <t>OUTPUT 1-5. Equipment other than health related</t>
  </si>
  <si>
    <t>OUTPUT 1-6. Communication materials and publications</t>
  </si>
  <si>
    <t>OUTPUT 1-7. Project staff</t>
  </si>
  <si>
    <t>OUTPUT 2-3. Travel Related</t>
  </si>
  <si>
    <t>OUTPUT 2-4. External profesional services</t>
  </si>
  <si>
    <t>OUTPUT 2-6. Communication materials and publications</t>
  </si>
  <si>
    <t>OUTPUT 2-7. Project staff</t>
  </si>
  <si>
    <t>OUTPUT 3-1. Health commodities and health equipment</t>
  </si>
  <si>
    <t>OUTPUT 3-2. Procurement and supply chain</t>
  </si>
  <si>
    <t>OUTPUT 3-3. Travel Related</t>
  </si>
  <si>
    <t>OUTPUT 3-5. Equipment other than health related</t>
  </si>
  <si>
    <t>OUTPUT 3-6. Communication materials and publications</t>
  </si>
  <si>
    <t>OUTPUT 3-7. Project Staff</t>
  </si>
  <si>
    <t>OUTPUT 4-1. Health commodities and health equipment</t>
  </si>
  <si>
    <t>OUTPUT 4-2. Procurement and supply chain</t>
  </si>
  <si>
    <t>OUTPUT 4-3. Travel Related</t>
  </si>
  <si>
    <t xml:space="preserve">OUTPUT 4-5. Equipment other than health related </t>
  </si>
  <si>
    <t>OUTPUT 4-6. Communication materials and publications</t>
  </si>
  <si>
    <t>OUTPUT 4-7. Project Staff</t>
  </si>
  <si>
    <t>GATOS DE OPERACIÓN</t>
  </si>
  <si>
    <t>COSTOS ADMINISTRATIVOS</t>
  </si>
  <si>
    <t>CAPACITACIONES</t>
  </si>
  <si>
    <t xml:space="preserve">EQUIPMEN </t>
  </si>
  <si>
    <t>PERSONNEL</t>
  </si>
  <si>
    <t>TRAVEL</t>
  </si>
  <si>
    <t>SUPPLIES</t>
  </si>
  <si>
    <t>OTHERS</t>
  </si>
  <si>
    <t xml:space="preserve">FCO TENIASIS CISTERCERCOSIS </t>
  </si>
  <si>
    <t>SERVICIOS TÉCNICOS</t>
  </si>
  <si>
    <t>GESTIÓN DE INSTRUMENTO EN CTEI</t>
  </si>
  <si>
    <t>FCO CARACTERISTICAS MOLECULARES</t>
  </si>
  <si>
    <t>Human resources</t>
  </si>
  <si>
    <t>Reagents</t>
  </si>
  <si>
    <t>Publications</t>
  </si>
  <si>
    <t>Administration</t>
  </si>
  <si>
    <t>CONSULTANS</t>
  </si>
  <si>
    <t>CONSULTANTS</t>
  </si>
  <si>
    <t>saldo presupuesto ene-2023</t>
  </si>
  <si>
    <t>RENDIMIENTOS</t>
  </si>
  <si>
    <t xml:space="preserve">FCO FEI CDCRFACK 212104 </t>
  </si>
  <si>
    <t xml:space="preserve">Consultants- Personal </t>
  </si>
  <si>
    <t>Travel - Salidas de Campo</t>
  </si>
  <si>
    <t>Contractual -Fiduciary Commission</t>
  </si>
  <si>
    <t>Otros- Other</t>
  </si>
  <si>
    <t>Indirect Costs-Costos Indirectos</t>
  </si>
  <si>
    <t>FCO FEI CDCRFACK 212101</t>
  </si>
  <si>
    <t>FCO FEI CDCRFACK 212102</t>
  </si>
  <si>
    <t>FCO FEI CDCRFACK 212103</t>
  </si>
  <si>
    <t>Cuentas correspondientes al catálogo (Ingresos) para su reporte.</t>
  </si>
  <si>
    <t>Código que representa el CPC.</t>
  </si>
  <si>
    <t>Código de la Fuente de financiación.</t>
  </si>
  <si>
    <t>Código de Política pública de la fuente de ingresos que respaldó en el Gasto cada política pública en la que el ente territorial invirtió.</t>
  </si>
  <si>
    <t>1.2.05.06</t>
  </si>
  <si>
    <t>1.3.2.3.05</t>
  </si>
  <si>
    <t>1.2.14.04</t>
  </si>
  <si>
    <t>1.3.1.1.12</t>
  </si>
  <si>
    <t>1.2.08.01.003.01</t>
  </si>
  <si>
    <t>1.3.1.1.06</t>
  </si>
  <si>
    <t>1.1.02.06.008.01.14</t>
  </si>
  <si>
    <t>1.2.3.3.04</t>
  </si>
  <si>
    <t>1.1.02.06.009.03.03</t>
  </si>
  <si>
    <t>1.2.3.3.09</t>
  </si>
  <si>
    <t>Nombre Cuenta ingreso</t>
  </si>
  <si>
    <t>Recursos departamentales y distritales para aseguramiento</t>
  </si>
  <si>
    <t>Transferencia del recaudo de las cotizaciones</t>
  </si>
  <si>
    <t>Rendimientos recursos de terceros</t>
  </si>
  <si>
    <t xml:space="preserve">Donaciones- Sector privado -No condicionadas a la adquisición de un activo </t>
  </si>
  <si>
    <t>Recursos de terceros en administración</t>
  </si>
  <si>
    <t>Nombre fuente</t>
  </si>
  <si>
    <t>Otras transferencias corrientes de otras entidades del gobierno general</t>
  </si>
  <si>
    <t>Recursos del Sistema de Seguridad Social Integral - Riesgos Laborales</t>
  </si>
  <si>
    <t>Donaciones</t>
  </si>
  <si>
    <t>Recursos de terceros</t>
  </si>
  <si>
    <t>Otros Rendimientos Financieros</t>
  </si>
  <si>
    <t>Etiquetas de fila</t>
  </si>
  <si>
    <t>Total general</t>
  </si>
  <si>
    <t>Valores</t>
  </si>
  <si>
    <t>FORMULARIO 1 Y 2</t>
  </si>
  <si>
    <t>Cuenta del gasto</t>
  </si>
  <si>
    <t>2.3.1.01.01.001.01</t>
  </si>
  <si>
    <t>2.1.1.01.01.001.01</t>
  </si>
  <si>
    <t>2.3.2.02.02.010</t>
  </si>
  <si>
    <t>2.3.2.01.01.003.03.02</t>
  </si>
  <si>
    <t>2.3.2.01.01.003.08.07</t>
  </si>
  <si>
    <t>2.3.2.02.03</t>
  </si>
  <si>
    <t>2.3.2.02.01.003</t>
  </si>
  <si>
    <t>2.3.2.02.02.008</t>
  </si>
  <si>
    <t>2.3.2.02.02.006</t>
  </si>
  <si>
    <t>GASTOS IMPREVISTOS</t>
  </si>
  <si>
    <t>2.3.2.01.01.005.02.03.01.01</t>
  </si>
  <si>
    <t>2.1.2.02.03</t>
  </si>
  <si>
    <t>Nombre cuenta gastos</t>
  </si>
  <si>
    <t>SUELDO BASICO</t>
  </si>
  <si>
    <t>MAQUINARIA DE INFORMATICA Y SUS PARTES, PIEZAS Y ACCESORIOS</t>
  </si>
  <si>
    <t>OTROS EQUIPOS</t>
  </si>
  <si>
    <t>PAQUETES DE SOFTWARE</t>
  </si>
  <si>
    <t>2.3.2.01.01.005.02.03.01.02</t>
  </si>
  <si>
    <t>GASTOS DE DESARROLLO</t>
  </si>
  <si>
    <t>OTROS BIENES TRANSPORTABLES EXCEPTO PRODUCTOS METALICOS, MAQUINARIA Y EQUIPO</t>
  </si>
  <si>
    <t>COMERCIO Y DISTRIBUCION; ALOJAMIENTO; SERVICIOS DE SUMINISTRO DE COMIDAS Y BEBIDAS; SERVICIOS DE TRANSPORTE; Y SERVICIOS DE DISTRIBUCION DE ELECTRICIDAD, GAS Y AGUA</t>
  </si>
  <si>
    <t xml:space="preserve">SERVICIOS PRESTADOS A LAS EMPRESAS Y SERVICIOS DE PRODUCCION </t>
  </si>
  <si>
    <t>VIATICOS DE LOS FUNCIONARIOS EN COMISION</t>
  </si>
  <si>
    <t>Codigo vigencia del gasto</t>
  </si>
  <si>
    <t>Sección presupustal</t>
  </si>
  <si>
    <t>2.0</t>
  </si>
  <si>
    <t>Codigo Sector</t>
  </si>
  <si>
    <t>Apropiación inicial</t>
  </si>
  <si>
    <t>Apropiación definitiva</t>
  </si>
  <si>
    <t>Formulario 3</t>
  </si>
  <si>
    <t>Tipo de Situación de fondos.</t>
  </si>
  <si>
    <t>S</t>
  </si>
  <si>
    <t xml:space="preserve">Código de Política pública </t>
  </si>
  <si>
    <t>CODIGO CHIP terceros</t>
  </si>
  <si>
    <t>Compromisos.</t>
  </si>
  <si>
    <t>Obligaciones</t>
  </si>
  <si>
    <t>Pagos</t>
  </si>
  <si>
    <t>Suma de Apropiación inicial</t>
  </si>
  <si>
    <t>Suma de Apropiación definitiva</t>
  </si>
  <si>
    <t>Suma de Compromisos.</t>
  </si>
  <si>
    <t>Suma de Obligaciones</t>
  </si>
  <si>
    <t>Suma de Pagos</t>
  </si>
  <si>
    <t>GASTOS LOGISTICOS, ENVIOS Y FOTOCOPIAS</t>
  </si>
  <si>
    <t>FCO INS MINCIENCIAS -FIS</t>
  </si>
  <si>
    <t>GASTOS DE DESPLAZAMIENTO</t>
  </si>
  <si>
    <t>GASTOS DE OPERACIÓN (7%)</t>
  </si>
  <si>
    <t>GESTIÓN DE INSTRUMENTOS (5%)</t>
  </si>
  <si>
    <t>330-4</t>
  </si>
  <si>
    <t>ejecutado a dic 2022</t>
  </si>
  <si>
    <t>INGRESOS A DIC-2022</t>
  </si>
  <si>
    <t>Equipos</t>
  </si>
  <si>
    <t>Supplies</t>
  </si>
  <si>
    <t>Recaudo vigencia actual sin situación de fondos,</t>
  </si>
  <si>
    <t>Recaudo vigencia actual con situación de fondos</t>
  </si>
  <si>
    <t>Recaudo vigencia anterior sin situación de fondos</t>
  </si>
  <si>
    <t>Recaudo vigencia anterior con situación de fondos</t>
  </si>
  <si>
    <t>Total recaudo</t>
  </si>
  <si>
    <t>Valor del Presupuesto Inicial.</t>
  </si>
  <si>
    <t>Valor del Presupuesto Definitivo.</t>
  </si>
  <si>
    <t>Suma de Valor del Presupuesto Inicial.</t>
  </si>
  <si>
    <t>Suma de Valor del Presupuesto Definitivo.</t>
  </si>
  <si>
    <t>Suma de Recaudo vigencia actual sin situación de fondos,</t>
  </si>
  <si>
    <t>Suma de Recaudo vigencia anterior sin situación de fondos</t>
  </si>
  <si>
    <t>Suma de Total recaudo</t>
  </si>
  <si>
    <t>Cuenta de Recaudo vigencia actual con situación de fondos</t>
  </si>
  <si>
    <t>Suma de Recaudo vigencia anterior con situación de fondos</t>
  </si>
  <si>
    <t>Aumento aportes ene-dic 2023</t>
  </si>
  <si>
    <t>Total aportes a dic 2023</t>
  </si>
  <si>
    <t xml:space="preserve">FCO FEI-BIOPOLIMEROS 58178 - COLCIENCIAS - 220-150-18617-9 </t>
  </si>
  <si>
    <t>GASTOS DE OPERACION</t>
  </si>
  <si>
    <t>COMPRA DE MATERIALES E INSUMOS</t>
  </si>
  <si>
    <t>PERSONAL CIENTIFICO</t>
  </si>
  <si>
    <t xml:space="preserve">FCO FEI-VARMETEOROLOGICA 58410 COLCIENCIAS </t>
  </si>
  <si>
    <t>COSTOS OPERATIVOS (A)</t>
  </si>
  <si>
    <t xml:space="preserve"> FCO FEI-OXFORD-INS</t>
  </si>
  <si>
    <t>FCO FEI-OBSERVATORIO-ESTANCIA POSDOCT</t>
  </si>
  <si>
    <t>FCO FEI-SEROPREVALENCIA SARS-COV-2-EP</t>
  </si>
  <si>
    <t>FCO FEI-PY-IREM-INS</t>
  </si>
  <si>
    <t>VISITAS DE EVALUACIÓN CALIDAD I&amp;V</t>
  </si>
  <si>
    <t>MATERIALES</t>
  </si>
  <si>
    <t>FOC FEI-CTO 068-2021 ESTANCIA POSTDOCT MINCIENCIAS INS</t>
  </si>
  <si>
    <t>FCO FEI-CTO 078-2021 ESTANCIA POSTDOCT MINCIENCIAS INS</t>
  </si>
  <si>
    <t xml:space="preserve"> FCO FEI-CTO 046-2021 ESTANCIA POSTDOCT MINCIENCIAS INS</t>
  </si>
  <si>
    <t>FCO FEI-CTO 087-2021 ESTANCIA POSTDOCT MINCIENCIAS INS</t>
  </si>
  <si>
    <t>FCO FEI-CTO 047-2021 ESTANCIA POSTDOCT MINCIENCIAS INS</t>
  </si>
  <si>
    <t>FCO FEI-CONV 874 ESTANCIA POSDOCT-MINCIENCIAS INS</t>
  </si>
  <si>
    <t>FCO FEI-OPS INS</t>
  </si>
  <si>
    <t>TALLER DE CAPACITACIÓN EN TB MDR A LOS  PROFESIONAL EN CIENCIAS HUMANAS PARA RECOLECCIÓN Y ANÁLISIS DE INFORMACIÓN CUALITATIVA</t>
  </si>
  <si>
    <t>PUBLICACIÓN DE ARTÍCULO CIENTÍFICO  (TRADUCCION Y PUBLICACION)– ACCESO ABIERTO.</t>
  </si>
  <si>
    <t>APOYO ADMINISTRATIVO/GMF</t>
  </si>
  <si>
    <t xml:space="preserve">TIQUETES AÉREOS PARA VISITAS DE RECOLECCIÓN DE INFORMACIÓN </t>
  </si>
  <si>
    <t>GASTOS DE TRANSPORTE DENTRO DE LAS CIUDADES DE, MEDELLÍN, BELLO,  CALI, BUENAVENTURA, PEREIRA Y DOSQUEBRADAS PARA RECOLECCIÓN DE INFORMACIÓN</t>
  </si>
  <si>
    <t>VIÁTICOS DE CONTRATISTAS E INVESTIGADORES PARA LA RECOLECCIÓN DE LA INFORMACIÓN</t>
  </si>
  <si>
    <t xml:space="preserve">SERVICIOS DE PAPELERÍA Y ELEMENTOS DE OFICINA PARA IMPRESIÓN DE GUÍAS DE ENTREVISTAS A PROFUNDIDAD </t>
  </si>
  <si>
    <t xml:space="preserve">REUNIÓN EN MEDELLÍN CON AUTORIDADES Y PACIENTES PARA GRUPOS FOCALES Y DIVULGACIÓN DE RESULTADOS </t>
  </si>
  <si>
    <t>REUNIÓN EN CALI CON AUTORIDADES Y PACIENTES PARA GRUPOS FOCALES Y DIVULGACIÓN DE RESULTADOS</t>
  </si>
  <si>
    <t>REUNIÓN EN PEREIRA CON AUTORIDADES Y PACIENTES PARA GRUPOS FOCALES Y DIVULGACIÓN DE RESULTADOS</t>
  </si>
  <si>
    <t>REUNIÓN EN BOGOTÁ CON TOMADORES DE DECISIONES DEL MSPS</t>
  </si>
  <si>
    <t xml:space="preserve"> FCO FEI-PY 2-PNUD-INS</t>
  </si>
  <si>
    <t xml:space="preserve"> FCO FEI-PY 3-PNUD-INS</t>
  </si>
  <si>
    <t>FCO FEI- SALUD AMB Y LABORAL-COLCIENCIAS-CONV 844-67564</t>
  </si>
  <si>
    <t>SERVICIOS A LA PRODUCCION</t>
  </si>
  <si>
    <t>SOFTWARE Y DESARROLLO DE SOFTWARE</t>
  </si>
  <si>
    <t>PUBLICIDAD</t>
  </si>
  <si>
    <t>MOVILIDAD DE INVESTIGACION</t>
  </si>
  <si>
    <t>FCO INS MINAMBIENTE-SANTURBAN</t>
  </si>
  <si>
    <t>Saldo a 31 DIC 2022</t>
  </si>
  <si>
    <t>Ingresos 365</t>
  </si>
  <si>
    <t>Rendimientos proyecto</t>
  </si>
  <si>
    <t>Costos opertativos (Personal)</t>
  </si>
  <si>
    <t>Rendimientos</t>
  </si>
  <si>
    <t>Rendimientos 365</t>
  </si>
  <si>
    <t>Total Rendimientos</t>
  </si>
  <si>
    <t>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</si>
</sst>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\ #,##0;[Red]\-&quot;$&quot;\ #,##0"/>
    <numFmt numFmtId="8" formatCode="&quot;$&quot;\ #,##0.00;[Red]\-&quot;$&quot;\ #,##0.00"/>
    <numFmt numFmtId="44" formatCode="_-&quot;$&quot;\ * #,##0.00_-;\-&quot;$&quot;\ * #,##0.00_-;_-&quot;$&quot;\ 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10"/>
      <color theme="1"/>
      <name val="Segoe UI Semilight"/>
      <family val="2"/>
    </font>
    <font>
      <sz val="10"/>
      <color theme="1"/>
      <name val="Segoe UI Semilight"/>
      <family val="2"/>
    </font>
    <font>
      <b/>
      <sz val="10"/>
      <color theme="0"/>
      <name val="Segoe UI Semilight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Segoe UI Semilight"/>
      <family val="2"/>
    </font>
    <font>
      <sz val="9"/>
      <color theme="0"/>
      <name val="Segoe UI Semilight"/>
      <family val="2"/>
    </font>
    <font>
      <sz val="10"/>
      <color rgb="FF000000"/>
      <name val="Arial Narrow"/>
      <family val="2"/>
    </font>
    <font>
      <sz val="10"/>
      <color theme="1"/>
      <name val="Tahoma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9" fillId="0" borderId="0"/>
    <xf numFmtId="44" fontId="4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/>
    <xf numFmtId="1" fontId="3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/>
    <xf numFmtId="44" fontId="2" fillId="0" borderId="0" xfId="0" applyNumberFormat="1" applyFont="1"/>
    <xf numFmtId="8" fontId="2" fillId="0" borderId="1" xfId="0" applyNumberFormat="1" applyFont="1" applyBorder="1"/>
    <xf numFmtId="1" fontId="3" fillId="4" borderId="1" xfId="0" applyNumberFormat="1" applyFont="1" applyFill="1" applyBorder="1" applyAlignment="1">
      <alignment horizontal="center" vertical="center" wrapText="1"/>
    </xf>
    <xf numFmtId="6" fontId="2" fillId="0" borderId="1" xfId="0" applyNumberFormat="1" applyFont="1" applyBorder="1"/>
    <xf numFmtId="1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0" fillId="0" borderId="1" xfId="2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43" fontId="2" fillId="0" borderId="1" xfId="1" applyFont="1" applyBorder="1"/>
    <xf numFmtId="6" fontId="12" fillId="0" borderId="0" xfId="0" applyNumberFormat="1" applyFont="1" applyAlignment="1">
      <alignment horizontal="right" vertical="top" wrapText="1"/>
    </xf>
    <xf numFmtId="43" fontId="0" fillId="0" borderId="0" xfId="0" applyNumberFormat="1"/>
    <xf numFmtId="8" fontId="0" fillId="0" borderId="0" xfId="0" applyNumberFormat="1"/>
    <xf numFmtId="8" fontId="12" fillId="0" borderId="0" xfId="0" applyNumberFormat="1" applyFont="1" applyAlignment="1">
      <alignment horizontal="right" vertical="top" wrapText="1"/>
    </xf>
    <xf numFmtId="44" fontId="0" fillId="0" borderId="0" xfId="0" applyNumberFormat="1"/>
    <xf numFmtId="44" fontId="12" fillId="0" borderId="0" xfId="0" applyNumberFormat="1" applyFont="1" applyAlignment="1">
      <alignment horizontal="right" vertical="top" wrapText="1"/>
    </xf>
    <xf numFmtId="0" fontId="3" fillId="3" borderId="2" xfId="0" applyFont="1" applyFill="1" applyBorder="1" applyAlignment="1">
      <alignment horizontal="center"/>
    </xf>
    <xf numFmtId="44" fontId="2" fillId="0" borderId="1" xfId="0" applyNumberFormat="1" applyFont="1" applyBorder="1"/>
    <xf numFmtId="43" fontId="11" fillId="0" borderId="3" xfId="1" applyFont="1" applyFill="1" applyBorder="1" applyAlignment="1">
      <alignment horizontal="center" vertical="center"/>
    </xf>
    <xf numFmtId="43" fontId="11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4" fontId="6" fillId="0" borderId="1" xfId="0" applyNumberFormat="1" applyFont="1" applyBorder="1"/>
    <xf numFmtId="8" fontId="16" fillId="0" borderId="0" xfId="0" applyNumberFormat="1" applyFont="1" applyAlignment="1">
      <alignment horizontal="right" wrapText="1"/>
    </xf>
    <xf numFmtId="6" fontId="12" fillId="0" borderId="0" xfId="0" applyNumberFormat="1" applyFont="1"/>
    <xf numFmtId="0" fontId="2" fillId="6" borderId="1" xfId="0" applyFont="1" applyFill="1" applyBorder="1"/>
    <xf numFmtId="1" fontId="2" fillId="6" borderId="1" xfId="0" applyNumberFormat="1" applyFont="1" applyFill="1" applyBorder="1" applyAlignment="1">
      <alignment horizontal="right"/>
    </xf>
    <xf numFmtId="1" fontId="2" fillId="7" borderId="1" xfId="0" applyNumberFormat="1" applyFont="1" applyFill="1" applyBorder="1" applyAlignment="1">
      <alignment horizontal="right"/>
    </xf>
    <xf numFmtId="1" fontId="2" fillId="6" borderId="1" xfId="0" applyNumberFormat="1" applyFont="1" applyFill="1" applyBorder="1"/>
    <xf numFmtId="0" fontId="2" fillId="8" borderId="1" xfId="0" applyFont="1" applyFill="1" applyBorder="1"/>
    <xf numFmtId="0" fontId="11" fillId="0" borderId="1" xfId="0" applyFont="1" applyBorder="1" applyAlignment="1">
      <alignment horizontal="center" vertical="center"/>
    </xf>
    <xf numFmtId="8" fontId="16" fillId="0" borderId="4" xfId="1" applyNumberFormat="1" applyFont="1" applyFill="1" applyBorder="1" applyAlignment="1">
      <alignment horizontal="right" wrapText="1"/>
    </xf>
    <xf numFmtId="8" fontId="13" fillId="0" borderId="4" xfId="1" applyNumberFormat="1" applyFont="1" applyFill="1" applyBorder="1" applyAlignment="1">
      <alignment horizontal="right" vertical="center" wrapText="1"/>
    </xf>
    <xf numFmtId="6" fontId="0" fillId="0" borderId="0" xfId="0" applyNumberFormat="1"/>
    <xf numFmtId="0" fontId="17" fillId="0" borderId="0" xfId="0" applyFont="1"/>
    <xf numFmtId="43" fontId="0" fillId="0" borderId="0" xfId="1" applyFont="1"/>
    <xf numFmtId="43" fontId="17" fillId="0" borderId="0" xfId="0" applyNumberFormat="1" applyFont="1"/>
    <xf numFmtId="43" fontId="17" fillId="0" borderId="0" xfId="1" applyFont="1"/>
    <xf numFmtId="44" fontId="2" fillId="0" borderId="1" xfId="3" applyFont="1" applyBorder="1"/>
    <xf numFmtId="44" fontId="2" fillId="0" borderId="1" xfId="3" applyFont="1" applyFill="1" applyBorder="1"/>
    <xf numFmtId="44" fontId="0" fillId="0" borderId="1" xfId="3" applyFont="1" applyBorder="1"/>
    <xf numFmtId="44" fontId="2" fillId="9" borderId="1" xfId="3" applyFont="1" applyFill="1" applyBorder="1"/>
    <xf numFmtId="44" fontId="2" fillId="6" borderId="1" xfId="3" applyFont="1" applyFill="1" applyBorder="1"/>
    <xf numFmtId="44" fontId="0" fillId="6" borderId="1" xfId="3" applyFont="1" applyFill="1" applyBorder="1"/>
    <xf numFmtId="44" fontId="16" fillId="0" borderId="1" xfId="3" applyFont="1" applyBorder="1" applyAlignment="1">
      <alignment horizontal="right" wrapText="1"/>
    </xf>
    <xf numFmtId="44" fontId="16" fillId="0" borderId="1" xfId="3" applyFont="1" applyFill="1" applyBorder="1" applyAlignment="1">
      <alignment horizontal="right" wrapText="1"/>
    </xf>
    <xf numFmtId="44" fontId="13" fillId="0" borderId="1" xfId="3" applyFont="1" applyBorder="1" applyAlignment="1">
      <alignment horizontal="right" vertical="center" wrapText="1"/>
    </xf>
    <xf numFmtId="44" fontId="13" fillId="0" borderId="1" xfId="3" applyFont="1" applyFill="1" applyBorder="1" applyAlignment="1">
      <alignment horizontal="right" vertical="center" wrapText="1"/>
    </xf>
    <xf numFmtId="44" fontId="0" fillId="0" borderId="1" xfId="3" applyFont="1" applyFill="1" applyBorder="1"/>
    <xf numFmtId="44" fontId="12" fillId="0" borderId="1" xfId="3" applyFont="1" applyBorder="1" applyAlignment="1">
      <alignment horizontal="right" wrapText="1"/>
    </xf>
    <xf numFmtId="44" fontId="13" fillId="0" borderId="1" xfId="3" applyFont="1" applyBorder="1"/>
    <xf numFmtId="44" fontId="13" fillId="0" borderId="1" xfId="3" applyFont="1" applyFill="1" applyBorder="1"/>
    <xf numFmtId="44" fontId="12" fillId="0" borderId="1" xfId="3" applyFont="1" applyFill="1" applyBorder="1" applyAlignment="1">
      <alignment horizontal="right" vertical="top" wrapText="1"/>
    </xf>
    <xf numFmtId="44" fontId="12" fillId="0" borderId="1" xfId="3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</cellXfs>
  <cellStyles count="4">
    <cellStyle name="Millares" xfId="1" builtinId="3"/>
    <cellStyle name="Moneda" xfId="3" builtinId="4"/>
    <cellStyle name="Normal" xfId="0" builtinId="0"/>
    <cellStyle name="Normal 2" xfId="2" xr:uid="{4A7D31AC-AFB2-4BD7-92BB-C716436E19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aren\Downloads\0.5%20SEGUIMIENTO%20PRESUPUESTAL%20FEI.xlsx" TargetMode="External"/><Relationship Id="rId1" Type="http://schemas.openxmlformats.org/officeDocument/2006/relationships/externalLinkPath" Target="file:///C:\Users\dbarreto\Downloads\0.5%20SEGUIMIENTO%20PRESUPUESTAL%20F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RO 2"/>
      <sheetName val="TABLERO 1"/>
      <sheetName val="RESUMEN"/>
      <sheetName val="CONSOLIDADO"/>
      <sheetName val="LISTAS"/>
      <sheetName val="L_RUBROS"/>
      <sheetName val="Hoja1"/>
      <sheetName val="PROYECTOS"/>
      <sheetName val="DESEMBOLSOS"/>
      <sheetName val="DIST. PRESUPUESTAL"/>
      <sheetName val="CDR"/>
      <sheetName val="CONTRATOS"/>
      <sheetName val="PAGOS"/>
      <sheetName val="AUT-PAGO 2"/>
      <sheetName val="CERT. LAB."/>
      <sheetName val="Hoja3"/>
      <sheetName val="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aren Estip Barreto Fonseca" id="{19CD7A09-1AE9-43CC-B15D-6C77F6410F70}" userId="S::dbarreto@ins.gov.co::f585ec3a-0f10-4e55-a384-a1593368a338" providerId="AD"/>
  <person displayName="Daren Estip Barreto Fonseca" id="{45798B41-62E3-4AA4-8E21-9F2FC3B9489F}" userId="S::dbarretofon@uniminuto.edu.co::206b9d19-a6f0-4a38-b9ad-c391b07b48d4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ren Barreto Fonseca" refreshedDate="45340.411153587964" createdVersion="8" refreshedVersion="8" minRefreshableVersion="3" recordCount="182" xr:uid="{756879D5-79EF-405F-9660-3C9D458F2393}">
  <cacheSource type="worksheet">
    <worksheetSource ref="A1:Q183" sheet="Formulario D"/>
  </cacheSource>
  <cacheFields count="17">
    <cacheField name="COD EMPRESA EN SIFI" numFmtId="0">
      <sharedItems containsMixedTypes="1" containsNumber="1" containsInteger="1" minValue="302" maxValue="360"/>
    </cacheField>
    <cacheField name="COD EMPRESA EN SIFI2" numFmtId="0">
      <sharedItems containsString="0" containsBlank="1" containsNumber="1" containsInteger="1" minValue="304" maxValue="381"/>
    </cacheField>
    <cacheField name="NOMBRE DEL PROYECTO" numFmtId="0">
      <sharedItems/>
    </cacheField>
    <cacheField name="NOMBRE DEL RUBRO PRESUPUESTAL" numFmtId="0">
      <sharedItems/>
    </cacheField>
    <cacheField name="Cuenta del gasto" numFmtId="0">
      <sharedItems count="12">
        <s v="2.1.2.02.03"/>
        <s v="2.1.1.01.01.001.01"/>
        <s v="2.3.1.01.01.001.01"/>
        <s v="2.3.2.01.01.003.03.02"/>
        <s v="2.3.2.01.01.005.02.03.01.02"/>
        <s v="2.3.2.02.03"/>
        <s v="2.3.2.02.02.008"/>
        <s v="2.3.2.01.01.003.08.07"/>
        <s v="2.3.2.02.01.003"/>
        <s v="2.3.2.02.02.010"/>
        <s v="2.3.2.02.02.006"/>
        <s v="2.3.2.01.01.005.02.03.01.01"/>
      </sharedItems>
    </cacheField>
    <cacheField name="Nombre cuenta gastos" numFmtId="0">
      <sharedItems/>
    </cacheField>
    <cacheField name="Codigo vigencia del gasto" numFmtId="0">
      <sharedItems containsSemiMixedTypes="0" containsString="0" containsNumber="1" containsInteger="1" minValue="1" maxValue="1" count="1">
        <n v="1"/>
      </sharedItems>
    </cacheField>
    <cacheField name="Sección presupustal" numFmtId="0">
      <sharedItems count="1">
        <s v="2.0"/>
      </sharedItems>
    </cacheField>
    <cacheField name="Codigo Sector" numFmtId="0">
      <sharedItems containsSemiMixedTypes="0" containsString="0" containsNumber="1" containsInteger="1" minValue="0" maxValue="0" count="1">
        <n v="0"/>
      </sharedItems>
    </cacheField>
    <cacheField name="Código que representa el CPC." numFmtId="0">
      <sharedItems containsSemiMixedTypes="0" containsString="0" containsNumber="1" containsInteger="1" minValue="0" maxValue="0" count="1">
        <n v="0"/>
      </sharedItems>
    </cacheField>
    <cacheField name="Código de la Fuente de financiación." numFmtId="0">
      <sharedItems count="5">
        <s v="1.3.2.3.05"/>
        <s v="1.3.1.1.12"/>
        <s v="1.3.1.1.06"/>
        <s v="1.2.3.3.04"/>
        <s v="1.2.3.3.09"/>
      </sharedItems>
    </cacheField>
    <cacheField name="Tipo de Situación de fondos." numFmtId="0">
      <sharedItems count="1">
        <s v="S"/>
      </sharedItems>
    </cacheField>
    <cacheField name="Código de Política pública " numFmtId="0">
      <sharedItems containsSemiMixedTypes="0" containsString="0" containsNumber="1" containsInteger="1" minValue="0" maxValue="0" count="1">
        <n v="0"/>
      </sharedItems>
    </cacheField>
    <cacheField name="CODIGO CHIP terceros" numFmtId="0">
      <sharedItems containsSemiMixedTypes="0" containsString="0" containsNumber="1" containsInteger="1" minValue="1" maxValue="62900000" count="3">
        <n v="62900000"/>
        <n v="1"/>
        <n v="22200000"/>
      </sharedItems>
    </cacheField>
    <cacheField name="Compromisos." numFmtId="0">
      <sharedItems containsString="0" containsBlank="1" containsNumber="1" minValue="0" maxValue="9727171628"/>
    </cacheField>
    <cacheField name="Obligaciones" numFmtId="0">
      <sharedItems containsString="0" containsBlank="1" containsNumber="1" minValue="0" maxValue="3699598323.8400002"/>
    </cacheField>
    <cacheField name="Pagos" numFmtId="0">
      <sharedItems containsString="0" containsBlank="1" containsNumber="1" minValue="0" maxValue="2104805904.60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ren Barreto Fonseca" refreshedDate="45340.411154166664" createdVersion="8" refreshedVersion="8" minRefreshableVersion="3" recordCount="186" xr:uid="{62FD2CA0-A378-43E9-A43C-C4442D5D146D}">
  <cacheSource type="worksheet">
    <worksheetSource ref="J3:W189" sheet="APROPIACIONES"/>
  </cacheSource>
  <cacheFields count="14">
    <cacheField name="Cuentas correspondientes al catálogo (Ingresos) para su reporte." numFmtId="0">
      <sharedItems count="5">
        <s v="1.2.05.06"/>
        <s v="1.2.14.04"/>
        <s v="1.2.08.01.003.01"/>
        <s v="1.1.02.06.008.01.14"/>
        <s v="1.1.02.06.009.03.03"/>
      </sharedItems>
    </cacheField>
    <cacheField name="Nombre Cuenta ingreso" numFmtId="0">
      <sharedItems/>
    </cacheField>
    <cacheField name="Código que representa el CPC." numFmtId="0">
      <sharedItems containsSemiMixedTypes="0" containsString="0" containsNumber="1" containsInteger="1" minValue="0" maxValue="0" count="1">
        <n v="0"/>
      </sharedItems>
    </cacheField>
    <cacheField name="Código de la Fuente de financiación." numFmtId="0">
      <sharedItems count="5">
        <s v="1.3.2.3.05"/>
        <s v="1.3.1.1.12"/>
        <s v="1.3.1.1.06"/>
        <s v="1.2.3.3.04"/>
        <s v="1.2.3.3.09"/>
      </sharedItems>
    </cacheField>
    <cacheField name="Nombre fuente" numFmtId="0">
      <sharedItems/>
    </cacheField>
    <cacheField name="CODIGO CHIP terceros" numFmtId="0">
      <sharedItems containsSemiMixedTypes="0" containsString="0" containsNumber="1" containsInteger="1" minValue="1" maxValue="117676000" count="4">
        <n v="1"/>
        <n v="22200000"/>
        <n v="117676000"/>
        <n v="96300000"/>
      </sharedItems>
    </cacheField>
    <cacheField name="Código de Política pública de la fuente de ingresos que respaldó en el Gasto cada política pública en la que el ente territorial invirtió." numFmtId="0">
      <sharedItems containsSemiMixedTypes="0" containsString="0" containsNumber="1" containsInteger="1" minValue="0" maxValue="0" count="1">
        <n v="0"/>
      </sharedItems>
    </cacheField>
    <cacheField name="Valor del Presupuesto Inicial." numFmtId="44">
      <sharedItems containsSemiMixedTypes="0" containsString="0" containsNumber="1" minValue="0" maxValue="10043481846.33"/>
    </cacheField>
    <cacheField name="Valor del Presupuesto Definitivo." numFmtId="44">
      <sharedItems containsSemiMixedTypes="0" containsString="0" containsNumber="1" minValue="0" maxValue="10043481846.33"/>
    </cacheField>
    <cacheField name="Recaudo vigencia actual sin situación de fondos," numFmtId="44">
      <sharedItems containsSemiMixedTypes="0" containsString="0" containsNumber="1" minValue="-45561600" maxValue="9811414022"/>
    </cacheField>
    <cacheField name="Recaudo vigencia actual con situación de fondos" numFmtId="44">
      <sharedItems containsNonDate="0" containsString="0" containsBlank="1"/>
    </cacheField>
    <cacheField name="Recaudo vigencia anterior sin situación de fondos" numFmtId="44">
      <sharedItems containsSemiMixedTypes="0" containsString="0" containsNumber="1" minValue="-65124074.140000001" maxValue="1267050548"/>
    </cacheField>
    <cacheField name="Recaudo vigencia anterior con situación de fondos" numFmtId="44">
      <sharedItems containsNonDate="0" containsString="0" containsBlank="1"/>
    </cacheField>
    <cacheField name="Total recaudo" numFmtId="44">
      <sharedItems containsSemiMixedTypes="0" containsString="0" containsNumber="1" minValue="0" maxValue="10043481846.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ren Barreto Fonseca" refreshedDate="45340.41323784722" createdVersion="8" refreshedVersion="8" minRefreshableVersion="3" recordCount="251" xr:uid="{D3BC4C7A-0594-4678-A9C9-30F5D3F9D90B}">
  <cacheSource type="worksheet">
    <worksheetSource ref="J3:R254" sheet="APROPIACIONES"/>
  </cacheSource>
  <cacheFields count="9">
    <cacheField name="Cuentas correspondientes al catálogo (Ingresos) para su reporte." numFmtId="0">
      <sharedItems containsBlank="1" count="6">
        <s v="1.2.05.06"/>
        <s v="1.2.14.04"/>
        <s v="1.2.08.01.003.01"/>
        <s v="1.1.02.06.008.01.14"/>
        <s v="1.1.02.06.009.03.03"/>
        <m/>
      </sharedItems>
    </cacheField>
    <cacheField name="Nombre Cuenta ingreso" numFmtId="0">
      <sharedItems containsBlank="1"/>
    </cacheField>
    <cacheField name="Código que representa el CPC." numFmtId="0">
      <sharedItems containsString="0" containsBlank="1" containsNumber="1" containsInteger="1" minValue="0" maxValue="0"/>
    </cacheField>
    <cacheField name="Código de la Fuente de financiación." numFmtId="0">
      <sharedItems containsBlank="1"/>
    </cacheField>
    <cacheField name="Nombre fuente" numFmtId="0">
      <sharedItems containsBlank="1"/>
    </cacheField>
    <cacheField name="CODIGO CHIP terceros" numFmtId="0">
      <sharedItems containsString="0" containsBlank="1" containsNumber="1" containsInteger="1" minValue="1" maxValue="117676000"/>
    </cacheField>
    <cacheField name="Código de Política pública de la fuente de ingresos que respaldó en el Gasto cada política pública en la que el ente territorial invirtió." numFmtId="0">
      <sharedItems containsString="0" containsBlank="1" containsNumber="1" containsInteger="1" minValue="0" maxValue="0"/>
    </cacheField>
    <cacheField name="Valor del Presupuesto Inicial." numFmtId="44">
      <sharedItems containsString="0" containsBlank="1" containsNumber="1" minValue="0" maxValue="10043481846.33"/>
    </cacheField>
    <cacheField name="Valor del Presupuesto Definitivo." numFmtId="44">
      <sharedItems containsString="0" containsBlank="1" containsNumber="1" minValue="0" maxValue="10043481846.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ren Estip Barreto Fonseca" refreshedDate="45341.352874884258" createdVersion="8" refreshedVersion="8" minRefreshableVersion="3" recordCount="186" xr:uid="{31524812-6AA4-405A-83A1-87CFC937E5B0}">
  <cacheSource type="worksheet">
    <worksheetSource ref="X3:AD189" sheet="APROPIACIONES"/>
  </cacheSource>
  <cacheFields count="7">
    <cacheField name="Cuenta del gasto" numFmtId="0">
      <sharedItems count="12">
        <s v="2.1.2.02.03"/>
        <s v="2.1.1.01.01.001.01"/>
        <s v="2.3.1.01.01.001.01"/>
        <s v="2.3.2.01.01.003.03.02"/>
        <s v="2.3.2.01.01.005.02.03.01.02"/>
        <s v="2.3.2.02.03"/>
        <s v="2.3.2.02.02.008"/>
        <s v="2.3.2.01.01.003.08.07"/>
        <s v="2.3.2.02.01.003"/>
        <s v="2.3.2.02.02.010"/>
        <s v="2.3.2.02.02.006"/>
        <s v="2.3.2.01.01.005.02.03.01.01"/>
      </sharedItems>
    </cacheField>
    <cacheField name="Nombre cuenta gastos" numFmtId="0">
      <sharedItems/>
    </cacheField>
    <cacheField name="Codigo vigencia del gasto" numFmtId="0">
      <sharedItems containsSemiMixedTypes="0" containsString="0" containsNumber="1" containsInteger="1" minValue="1" maxValue="1" count="1">
        <n v="1"/>
      </sharedItems>
    </cacheField>
    <cacheField name="Sección presupustal" numFmtId="0">
      <sharedItems count="1">
        <s v="2.0"/>
      </sharedItems>
    </cacheField>
    <cacheField name="Codigo Sector" numFmtId="0">
      <sharedItems containsSemiMixedTypes="0" containsString="0" containsNumber="1" containsInteger="1" minValue="0" maxValue="0" count="1">
        <n v="0"/>
      </sharedItems>
    </cacheField>
    <cacheField name="Apropiación inicial" numFmtId="43">
      <sharedItems containsSemiMixedTypes="0" containsString="0" containsNumber="1" minValue="0" maxValue="10043481846.33"/>
    </cacheField>
    <cacheField name="Apropiación definitiva" numFmtId="43">
      <sharedItems containsString="0" containsBlank="1" containsNumber="1" minValue="0" maxValue="10043481846.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2">
  <r>
    <n v="302"/>
    <n v="365"/>
    <s v="RENDIMIENTOS"/>
    <s v="RENDIMIENTOS"/>
    <x v="0"/>
    <s v="GASTOS IMPREVISTOS"/>
    <x v="0"/>
    <x v="0"/>
    <x v="0"/>
    <x v="0"/>
    <x v="0"/>
    <x v="0"/>
    <x v="0"/>
    <x v="0"/>
    <n v="785860263.18432498"/>
    <n v="785860263.18432498"/>
    <n v="725224060"/>
  </r>
  <r>
    <n v="302"/>
    <n v="365"/>
    <s v="RENDIMIENTOS"/>
    <s v="RENDIMIENTOS"/>
    <x v="0"/>
    <s v="GASTOS IMPREVISTOS"/>
    <x v="0"/>
    <x v="0"/>
    <x v="0"/>
    <x v="0"/>
    <x v="0"/>
    <x v="0"/>
    <x v="0"/>
    <x v="1"/>
    <n v="13851099.98"/>
    <n v="13851099.98"/>
    <n v="12076757.779999999"/>
  </r>
  <r>
    <n v="302"/>
    <n v="365"/>
    <s v="RENDIMIENTOS"/>
    <s v="PERSONAL"/>
    <x v="1"/>
    <s v="SUELDO BASICO"/>
    <x v="0"/>
    <x v="0"/>
    <x v="0"/>
    <x v="0"/>
    <x v="1"/>
    <x v="0"/>
    <x v="0"/>
    <x v="1"/>
    <n v="993794826"/>
    <n v="900558172.19000006"/>
    <n v="742617495.19000006"/>
  </r>
  <r>
    <n v="303"/>
    <n v="366"/>
    <s v="FCO FEI-CORPORACION DE FOMENTO CIVICO Y CULTURAL"/>
    <s v="PERSONAL CONTRATADO"/>
    <x v="2"/>
    <s v="SUELDO BASICO"/>
    <x v="0"/>
    <x v="0"/>
    <x v="0"/>
    <x v="0"/>
    <x v="2"/>
    <x v="0"/>
    <x v="0"/>
    <x v="1"/>
    <n v="0"/>
    <n v="0"/>
    <n v="0"/>
  </r>
  <r>
    <n v="303"/>
    <n v="366"/>
    <s v="FCO FEI-CORPORACION DE FOMENTO CIVICO Y CULTURAL"/>
    <s v="EQUIPO DE COMPUTO"/>
    <x v="3"/>
    <s v="MAQUINARIA DE INFORMATICA Y SUS PARTES, PIEZAS Y ACCESORIOS"/>
    <x v="0"/>
    <x v="0"/>
    <x v="0"/>
    <x v="0"/>
    <x v="2"/>
    <x v="0"/>
    <x v="0"/>
    <x v="1"/>
    <n v="0"/>
    <n v="0"/>
    <n v="0"/>
  </r>
  <r>
    <n v="303"/>
    <n v="366"/>
    <s v="FCO FEI-CORPORACION DE FOMENTO CIVICO Y CULTURAL"/>
    <s v="TRANSFERNCIA TECNOLÓGICA"/>
    <x v="4"/>
    <s v="GASTOS DE DESARROLLO"/>
    <x v="0"/>
    <x v="0"/>
    <x v="0"/>
    <x v="0"/>
    <x v="2"/>
    <x v="0"/>
    <x v="0"/>
    <x v="1"/>
    <n v="0"/>
    <n v="0"/>
    <n v="0"/>
  </r>
  <r>
    <n v="303"/>
    <n v="366"/>
    <s v="FCO FEI-CORPORACION DE FOMENTO CIVICO Y CULTURAL"/>
    <s v="GASTO ADMON GMF"/>
    <x v="5"/>
    <s v="GASTOS IMPREVISTOS"/>
    <x v="0"/>
    <x v="0"/>
    <x v="0"/>
    <x v="0"/>
    <x v="2"/>
    <x v="0"/>
    <x v="0"/>
    <x v="1"/>
    <n v="0"/>
    <n v="0"/>
    <n v="0"/>
  </r>
  <r>
    <n v="304"/>
    <n v="304"/>
    <s v="FCO FEI-BIOQUIMICA 58348 - COLCIENCIAS"/>
    <s v="BIBLIOGRAFÍA"/>
    <x v="6"/>
    <s v="SERVICIOS PRESTADOS A LAS EMPRESAS Y SERVICIOS DE PRODUCCION "/>
    <x v="0"/>
    <x v="0"/>
    <x v="0"/>
    <x v="0"/>
    <x v="1"/>
    <x v="0"/>
    <x v="0"/>
    <x v="1"/>
    <n v="3529000"/>
    <n v="3529000"/>
    <n v="3529000"/>
  </r>
  <r>
    <n v="304"/>
    <n v="304"/>
    <s v="FCO FEI-BIOQUIMICA 58348 - COLCIENCIAS"/>
    <s v="BIBLIOGRAFÍA"/>
    <x v="6"/>
    <s v="SERVICIOS PRESTADOS A LAS EMPRESAS Y SERVICIOS DE PRODUCCION "/>
    <x v="0"/>
    <x v="0"/>
    <x v="0"/>
    <x v="0"/>
    <x v="1"/>
    <x v="0"/>
    <x v="0"/>
    <x v="2"/>
    <n v="71000"/>
    <n v="71000"/>
    <n v="71000"/>
  </r>
  <r>
    <n v="304"/>
    <n v="304"/>
    <s v="FCO FEI-BIOQUIMICA 58348 - COLCIENCIAS"/>
    <s v="EQUIPOS"/>
    <x v="7"/>
    <s v="OTROS EQUIPOS"/>
    <x v="0"/>
    <x v="0"/>
    <x v="0"/>
    <x v="0"/>
    <x v="1"/>
    <x v="0"/>
    <x v="0"/>
    <x v="1"/>
    <n v="34900000"/>
    <n v="34900000"/>
    <n v="34900000"/>
  </r>
  <r>
    <n v="304"/>
    <n v="304"/>
    <s v="FCO FEI-BIOQUIMICA 58348 - COLCIENCIAS"/>
    <s v="EQUIPOS"/>
    <x v="7"/>
    <s v="OTROS EQUIPOS"/>
    <x v="0"/>
    <x v="0"/>
    <x v="0"/>
    <x v="0"/>
    <x v="1"/>
    <x v="0"/>
    <x v="0"/>
    <x v="2"/>
    <n v="11100000"/>
    <n v="11100000"/>
    <n v="11100000"/>
  </r>
  <r>
    <n v="304"/>
    <n v="304"/>
    <s v="FCO FEI-BIOQUIMICA 58348 - COLCIENCIAS"/>
    <s v="GASTOS DE OPERACIÓN"/>
    <x v="5"/>
    <s v="GASTOS IMPREVISTOS"/>
    <x v="0"/>
    <x v="0"/>
    <x v="0"/>
    <x v="0"/>
    <x v="1"/>
    <x v="0"/>
    <x v="0"/>
    <x v="1"/>
    <n v="10185736"/>
    <n v="10185736"/>
    <n v="10185736"/>
  </r>
  <r>
    <n v="304"/>
    <n v="304"/>
    <s v="FCO FEI-BIOQUIMICA 58348 - COLCIENCIAS"/>
    <s v="MATERIALES E INSUMOS"/>
    <x v="8"/>
    <s v="OTROS BIENES TRANSPORTABLES EXCEPTO PRODUCTOS METALICOS, MAQUINARIA Y EQUIPO"/>
    <x v="0"/>
    <x v="0"/>
    <x v="0"/>
    <x v="0"/>
    <x v="1"/>
    <x v="0"/>
    <x v="0"/>
    <x v="1"/>
    <n v="18976524"/>
    <n v="18976524"/>
    <n v="18976524"/>
  </r>
  <r>
    <n v="304"/>
    <n v="304"/>
    <s v="FCO FEI-BIOQUIMICA 58348 - COLCIENCIAS"/>
    <s v="MATERIALES E INSUMOS"/>
    <x v="8"/>
    <s v="OTROS BIENES TRANSPORTABLES EXCEPTO PRODUCTOS METALICOS, MAQUINARIA Y EQUIPO"/>
    <x v="0"/>
    <x v="0"/>
    <x v="0"/>
    <x v="0"/>
    <x v="1"/>
    <x v="0"/>
    <x v="0"/>
    <x v="2"/>
    <n v="14101733"/>
    <n v="14101733"/>
    <n v="14101733"/>
  </r>
  <r>
    <n v="304"/>
    <n v="304"/>
    <s v="FCO FEI-BIOQUIMICA 58348 - COLCIENCIAS"/>
    <s v="PERSONAL CIENTÍFICO"/>
    <x v="2"/>
    <s v="SUELDO BASICO"/>
    <x v="0"/>
    <x v="0"/>
    <x v="0"/>
    <x v="0"/>
    <x v="1"/>
    <x v="0"/>
    <x v="0"/>
    <x v="1"/>
    <n v="17053333"/>
    <n v="17053333"/>
    <n v="17053333"/>
  </r>
  <r>
    <n v="304"/>
    <n v="304"/>
    <s v="FCO FEI-BIOQUIMICA 58348 - COLCIENCIAS"/>
    <s v="PERSONAL CIENTÍFICO"/>
    <x v="2"/>
    <s v="SUELDO BASICO"/>
    <x v="0"/>
    <x v="0"/>
    <x v="0"/>
    <x v="0"/>
    <x v="1"/>
    <x v="0"/>
    <x v="0"/>
    <x v="2"/>
    <n v="10980573"/>
    <n v="10980573"/>
    <n v="10980573"/>
  </r>
  <r>
    <n v="304"/>
    <n v="304"/>
    <s v="FCO FEI-BIOQUIMICA 58348 - COLCIENCIAS"/>
    <s v="SERVICIOS TECNICOS"/>
    <x v="6"/>
    <s v="SERVICIOS PRESTADOS A LAS EMPRESAS Y SERVICIOS DE PRODUCCION "/>
    <x v="0"/>
    <x v="0"/>
    <x v="0"/>
    <x v="0"/>
    <x v="1"/>
    <x v="0"/>
    <x v="0"/>
    <x v="1"/>
    <n v="0"/>
    <n v="0"/>
    <n v="0"/>
  </r>
  <r>
    <n v="307"/>
    <n v="307"/>
    <s v="FCO FEI-CONT COLCIENCIAS 777 2017 58055 MYCOBACTERIUM"/>
    <s v="PERSONAL CIENTÍFICO"/>
    <x v="2"/>
    <s v="SUELDO BASICO"/>
    <x v="0"/>
    <x v="0"/>
    <x v="0"/>
    <x v="0"/>
    <x v="1"/>
    <x v="0"/>
    <x v="0"/>
    <x v="1"/>
    <n v="6417200"/>
    <n v="6417200"/>
    <n v="6417200"/>
  </r>
  <r>
    <n v="307"/>
    <n v="307"/>
    <s v="FCO FEI-CONT COLCIENCIAS 777 2017 58055 MYCOBACTERIUM"/>
    <s v="EQUIPOS "/>
    <x v="7"/>
    <s v="OTROS EQUIPOS"/>
    <x v="0"/>
    <x v="0"/>
    <x v="0"/>
    <x v="0"/>
    <x v="1"/>
    <x v="0"/>
    <x v="0"/>
    <x v="1"/>
    <n v="56893718"/>
    <n v="56893718"/>
    <n v="56893718"/>
  </r>
  <r>
    <n v="307"/>
    <n v="307"/>
    <s v="FCO FEI-CONT COLCIENCIAS 777 2017 58055 MYCOBACTERIUM"/>
    <s v="EQUIPOS "/>
    <x v="7"/>
    <s v="OTROS EQUIPOS"/>
    <x v="0"/>
    <x v="0"/>
    <x v="0"/>
    <x v="0"/>
    <x v="1"/>
    <x v="0"/>
    <x v="0"/>
    <x v="2"/>
    <n v="5032802"/>
    <n v="5032802"/>
    <n v="5032802"/>
  </r>
  <r>
    <n v="307"/>
    <n v="307"/>
    <s v="FCO FEI-CONT COLCIENCIAS 777 2017 58055 MYCOBACTERIUM"/>
    <s v="MATERIALES E INSUMOS"/>
    <x v="8"/>
    <s v="OTROS BIENES TRANSPORTABLES EXCEPTO PRODUCTOS METALICOS, MAQUINARIA Y EQUIPO"/>
    <x v="0"/>
    <x v="0"/>
    <x v="0"/>
    <x v="0"/>
    <x v="1"/>
    <x v="0"/>
    <x v="0"/>
    <x v="1"/>
    <n v="45471915"/>
    <n v="45471915"/>
    <n v="45471915"/>
  </r>
  <r>
    <n v="307"/>
    <n v="307"/>
    <s v="FCO FEI-CONT COLCIENCIAS 777 2017 58055 MYCOBACTERIUM"/>
    <s v="MATERIALES E INSUMOS"/>
    <x v="8"/>
    <s v="OTROS BIENES TRANSPORTABLES EXCEPTO PRODUCTOS METALICOS, MAQUINARIA Y EQUIPO"/>
    <x v="0"/>
    <x v="0"/>
    <x v="0"/>
    <x v="0"/>
    <x v="1"/>
    <x v="0"/>
    <x v="0"/>
    <x v="2"/>
    <n v="11222975"/>
    <n v="11222975"/>
    <n v="11222975"/>
  </r>
  <r>
    <n v="307"/>
    <n v="307"/>
    <s v="FCO FEI-CONT COLCIENCIAS 777 2017 58055 MYCOBACTERIUM"/>
    <s v="VIAJES"/>
    <x v="9"/>
    <s v="VIATICOS DE LOS FUNCIONARIOS EN COMISION"/>
    <x v="0"/>
    <x v="0"/>
    <x v="0"/>
    <x v="0"/>
    <x v="1"/>
    <x v="0"/>
    <x v="0"/>
    <x v="2"/>
    <n v="189862"/>
    <n v="189862"/>
    <n v="189862"/>
  </r>
  <r>
    <n v="307"/>
    <n v="307"/>
    <s v="FCO FEI-CONT COLCIENCIAS 777 2017 58055 MYCOBACTERIUM"/>
    <s v="EVENTOS ACADEMICOS"/>
    <x v="10"/>
    <s v="COMERCIO Y DISTRIBUCION; ALOJAMIENTO; SERVICIOS DE SUMINISTRO DE COMIDAS Y BEBIDAS; SERVICIOS DE TRANSPORTE; Y SERVICIOS DE DISTRIBUCION DE ELECTRICIDAD, GAS Y AGUA"/>
    <x v="0"/>
    <x v="0"/>
    <x v="0"/>
    <x v="0"/>
    <x v="1"/>
    <x v="0"/>
    <x v="0"/>
    <x v="2"/>
    <n v="1500000"/>
    <n v="1500000"/>
    <n v="1500000"/>
  </r>
  <r>
    <n v="307"/>
    <n v="307"/>
    <s v="FCO FEI-CONT COLCIENCIAS 777 2017 58055 MYCOBACTERIUM"/>
    <s v="GASTOS DE OPERACIÓN"/>
    <x v="5"/>
    <s v="GASTOS IMPREVISTOS"/>
    <x v="0"/>
    <x v="0"/>
    <x v="0"/>
    <x v="0"/>
    <x v="1"/>
    <x v="0"/>
    <x v="0"/>
    <x v="1"/>
    <n v="14873000"/>
    <n v="14873000"/>
    <n v="14873000"/>
  </r>
  <r>
    <n v="308"/>
    <m/>
    <s v="FEI-INTERVENTORIA INS - 220-150-18620-3"/>
    <s v="VIAJES"/>
    <x v="9"/>
    <s v="VIATICOS DE LOS FUNCIONARIOS EN COMISION"/>
    <x v="0"/>
    <x v="0"/>
    <x v="0"/>
    <x v="0"/>
    <x v="3"/>
    <x v="0"/>
    <x v="0"/>
    <x v="1"/>
    <n v="2521441"/>
    <n v="2521441"/>
    <n v="2521441"/>
  </r>
  <r>
    <n v="308"/>
    <m/>
    <s v="FEI-INTERVENTORIA INS - 220-150-18620-3"/>
    <s v="GASTOS LOGISTICOS, ENVIOS Y FOTOCOPIAS"/>
    <x v="5"/>
    <s v="GASTOS IMPREVISTOS"/>
    <x v="0"/>
    <x v="0"/>
    <x v="0"/>
    <x v="0"/>
    <x v="3"/>
    <x v="0"/>
    <x v="0"/>
    <x v="1"/>
    <n v="500000"/>
    <n v="500000"/>
    <n v="500000"/>
  </r>
  <r>
    <n v="311"/>
    <n v="367"/>
    <s v="FCO FEI-FISIOLOGIA-COLCIENCIAS-CONV 844-67848"/>
    <s v="EQUIPOS"/>
    <x v="7"/>
    <s v="OTROS EQUIPOS"/>
    <x v="0"/>
    <x v="0"/>
    <x v="0"/>
    <x v="0"/>
    <x v="1"/>
    <x v="0"/>
    <x v="0"/>
    <x v="1"/>
    <n v="140344"/>
    <n v="0"/>
    <n v="0"/>
  </r>
  <r>
    <n v="311"/>
    <n v="367"/>
    <s v="FCO FEI-FISIOLOGIA-COLCIENCIAS-CONV 844-67848"/>
    <s v="EVENTOS ACADEMICOS"/>
    <x v="10"/>
    <s v="COMERCIO Y DISTRIBUCION; ALOJAMIENTO; SERVICIOS DE SUMINISTRO DE COMIDAS Y BEBIDAS; SERVICIOS DE TRANSPORTE; Y SERVICIOS DE DISTRIBUCION DE ELECTRICIDAD, GAS Y AGUA"/>
    <x v="0"/>
    <x v="0"/>
    <x v="0"/>
    <x v="0"/>
    <x v="1"/>
    <x v="0"/>
    <x v="0"/>
    <x v="1"/>
    <n v="2556900"/>
    <n v="0"/>
    <n v="0"/>
  </r>
  <r>
    <n v="311"/>
    <n v="367"/>
    <s v="FCO FEI-FISIOLOGIA-COLCIENCIAS-CONV 844-67848"/>
    <s v="GASTOS DE OPERACIÓN"/>
    <x v="5"/>
    <s v="GASTOS IMPREVISTOS"/>
    <x v="0"/>
    <x v="0"/>
    <x v="0"/>
    <x v="0"/>
    <x v="1"/>
    <x v="0"/>
    <x v="0"/>
    <x v="1"/>
    <n v="0"/>
    <n v="0"/>
    <n v="0"/>
  </r>
  <r>
    <n v="311"/>
    <n v="367"/>
    <s v="FCO FEI-FISIOLOGIA-COLCIENCIAS-CONV 844-67848"/>
    <s v="MATERIALES E INSUMOS"/>
    <x v="8"/>
    <s v="OTROS BIENES TRANSPORTABLES EXCEPTO PRODUCTOS METALICOS, MAQUINARIA Y EQUIPO"/>
    <x v="0"/>
    <x v="0"/>
    <x v="0"/>
    <x v="0"/>
    <x v="1"/>
    <x v="0"/>
    <x v="0"/>
    <x v="1"/>
    <n v="1"/>
    <n v="0"/>
    <n v="0"/>
  </r>
  <r>
    <n v="311"/>
    <n v="367"/>
    <s v="FCO FEI-FISIOLOGIA-COLCIENCIAS-CONV 844-67848"/>
    <s v="MOVILIDAD DE INVESTIGACIÓN"/>
    <x v="9"/>
    <s v="VIATICOS DE LOS FUNCIONARIOS EN COMISION"/>
    <x v="0"/>
    <x v="0"/>
    <x v="0"/>
    <x v="0"/>
    <x v="1"/>
    <x v="0"/>
    <x v="0"/>
    <x v="1"/>
    <n v="976620"/>
    <n v="0"/>
    <n v="0"/>
  </r>
  <r>
    <n v="311"/>
    <n v="367"/>
    <s v="FCO FEI-FISIOLOGIA-COLCIENCIAS-CONV 844-67848"/>
    <s v="PERSONAL CIENTÍFICO"/>
    <x v="2"/>
    <s v="SUELDO BASICO"/>
    <x v="0"/>
    <x v="0"/>
    <x v="0"/>
    <x v="0"/>
    <x v="1"/>
    <x v="0"/>
    <x v="0"/>
    <x v="1"/>
    <n v="1333333"/>
    <n v="0"/>
    <n v="0"/>
  </r>
  <r>
    <n v="311"/>
    <n v="367"/>
    <s v="FCO FEI-FISIOLOGIA-COLCIENCIAS-CONV 844-67848"/>
    <s v="PUBLICACIONES"/>
    <x v="6"/>
    <s v="SERVICIOS PRESTADOS A LAS EMPRESAS Y SERVICIOS DE PRODUCCION "/>
    <x v="0"/>
    <x v="0"/>
    <x v="0"/>
    <x v="0"/>
    <x v="1"/>
    <x v="0"/>
    <x v="0"/>
    <x v="1"/>
    <n v="0"/>
    <n v="0"/>
    <n v="0"/>
  </r>
  <r>
    <n v="311"/>
    <n v="367"/>
    <s v="FCO FEI-FISIOLOGIA-COLCIENCIAS-CONV 844-67848"/>
    <s v="SERVICIOS TECNICOS"/>
    <x v="6"/>
    <s v="SERVICIOS PRESTADOS A LAS EMPRESAS Y SERVICIOS DE PRODUCCION "/>
    <x v="0"/>
    <x v="0"/>
    <x v="0"/>
    <x v="0"/>
    <x v="1"/>
    <x v="0"/>
    <x v="0"/>
    <x v="1"/>
    <n v="4709850"/>
    <n v="0"/>
    <n v="0"/>
  </r>
  <r>
    <n v="311"/>
    <n v="367"/>
    <s v="FCO FEI-FISIOLOGIA-COLCIENCIAS-CONV 844-67848"/>
    <s v="SOFTWARE"/>
    <x v="11"/>
    <s v="PAQUETES DE SOFTWARE"/>
    <x v="0"/>
    <x v="0"/>
    <x v="0"/>
    <x v="0"/>
    <x v="1"/>
    <x v="0"/>
    <x v="0"/>
    <x v="1"/>
    <n v="0"/>
    <n v="0"/>
    <n v="0"/>
  </r>
  <r>
    <n v="311"/>
    <n v="367"/>
    <s v="FCO FEI-FISIOLOGIA-COLCIENCIAS-CONV 844-67848"/>
    <s v="GESTIÓN DE INSTRUMENTO EN CTEI 5%"/>
    <x v="6"/>
    <s v="SERVICIOS PRESTADOS A LAS EMPRESAS Y SERVICIOS DE PRODUCCION "/>
    <x v="0"/>
    <x v="0"/>
    <x v="0"/>
    <x v="0"/>
    <x v="1"/>
    <x v="0"/>
    <x v="0"/>
    <x v="1"/>
    <n v="0"/>
    <n v="0"/>
    <n v="0"/>
  </r>
  <r>
    <n v="312"/>
    <n v="312"/>
    <s v="FCO FEI-BIOBANCOS-COLCIENCIAS-CONV 844-68509"/>
    <s v="PERSONAL CIENTÍFICO"/>
    <x v="2"/>
    <s v="SUELDO BASICO"/>
    <x v="0"/>
    <x v="0"/>
    <x v="0"/>
    <x v="0"/>
    <x v="1"/>
    <x v="0"/>
    <x v="0"/>
    <x v="1"/>
    <n v="44683333.329999983"/>
    <n v="44683333.329999983"/>
    <n v="44683333.329999983"/>
  </r>
  <r>
    <n v="312"/>
    <n v="312"/>
    <s v="FCO FEI-BIOBANCOS-COLCIENCIAS-CONV 844-68509"/>
    <s v="PERSONAL CIENTÍFICO"/>
    <x v="2"/>
    <s v="SUELDO BASICO"/>
    <x v="0"/>
    <x v="0"/>
    <x v="0"/>
    <x v="0"/>
    <x v="1"/>
    <x v="0"/>
    <x v="0"/>
    <x v="2"/>
    <n v="38468485"/>
    <n v="38468485"/>
    <n v="38468485"/>
  </r>
  <r>
    <n v="312"/>
    <n v="312"/>
    <s v="FCO FEI-BIOBANCOS-COLCIENCIAS-CONV 844-68509"/>
    <s v="EQUIPOS"/>
    <x v="7"/>
    <s v="OTROS EQUIPOS"/>
    <x v="0"/>
    <x v="0"/>
    <x v="0"/>
    <x v="0"/>
    <x v="1"/>
    <x v="0"/>
    <x v="0"/>
    <x v="2"/>
    <n v="3971800"/>
    <n v="3971800"/>
    <n v="3971800"/>
  </r>
  <r>
    <n v="312"/>
    <n v="312"/>
    <s v="FCO FEI-BIOBANCOS-COLCIENCIAS-CONV 844-68509"/>
    <s v="EVENTOS ACADEMICOS"/>
    <x v="10"/>
    <s v="COMERCIO Y DISTRIBUCION; ALOJAMIENTO; SERVICIOS DE SUMINISTRO DE COMIDAS Y BEBIDAS; SERVICIOS DE TRANSPORTE; Y SERVICIOS DE DISTRIBUCION DE ELECTRICIDAD, GAS Y AGUA"/>
    <x v="0"/>
    <x v="0"/>
    <x v="0"/>
    <x v="0"/>
    <x v="1"/>
    <x v="0"/>
    <x v="0"/>
    <x v="2"/>
    <n v="2500000"/>
    <n v="2500000"/>
    <n v="2500000"/>
  </r>
  <r>
    <n v="312"/>
    <n v="312"/>
    <s v="FCO FEI-BIOBANCOS-COLCIENCIAS-CONV 844-68509"/>
    <s v="CONSULTORÍA"/>
    <x v="2"/>
    <s v="SUELDO BASICO"/>
    <x v="0"/>
    <x v="0"/>
    <x v="0"/>
    <x v="0"/>
    <x v="1"/>
    <x v="0"/>
    <x v="0"/>
    <x v="2"/>
    <n v="15200000"/>
    <n v="15200000"/>
    <n v="15200000"/>
  </r>
  <r>
    <n v="312"/>
    <n v="312"/>
    <s v="FCO FEI-BIOBANCOS-COLCIENCIAS-CONV 844-68509"/>
    <s v="GASTOS DE OPERACIÓN"/>
    <x v="5"/>
    <s v="GASTOS IMPREVISTOS"/>
    <x v="0"/>
    <x v="0"/>
    <x v="0"/>
    <x v="0"/>
    <x v="1"/>
    <x v="0"/>
    <x v="0"/>
    <x v="1"/>
    <n v="6709360"/>
    <n v="6709360"/>
    <n v="6709360"/>
  </r>
  <r>
    <n v="312"/>
    <n v="312"/>
    <s v="FCO FEI-BIOBANCOS-COLCIENCIAS-CONV 844-68509"/>
    <s v="MOVILIDAD DE INVESTIGACIÓN"/>
    <x v="9"/>
    <s v="VIATICOS DE LOS FUNCIONARIOS EN COMISION"/>
    <x v="0"/>
    <x v="0"/>
    <x v="0"/>
    <x v="0"/>
    <x v="1"/>
    <x v="0"/>
    <x v="0"/>
    <x v="1"/>
    <n v="1270549"/>
    <n v="1270549"/>
    <n v="1270549"/>
  </r>
  <r>
    <n v="312"/>
    <n v="312"/>
    <s v="FCO FEI-BIOBANCOS-COLCIENCIAS-CONV 844-68509"/>
    <s v="MOVILIDAD DE INVESTIGACIÓN"/>
    <x v="9"/>
    <s v="VIATICOS DE LOS FUNCIONARIOS EN COMISION"/>
    <x v="0"/>
    <x v="0"/>
    <x v="0"/>
    <x v="0"/>
    <x v="1"/>
    <x v="0"/>
    <x v="0"/>
    <x v="2"/>
    <n v="8285201"/>
    <n v="8285201"/>
    <n v="8285201"/>
  </r>
  <r>
    <n v="312"/>
    <n v="312"/>
    <s v="FCO FEI-BIOBANCOS-COLCIENCIAS-CONV 844-68509"/>
    <s v="ADECUACIÓN DE INFRAESTRUCTURA"/>
    <x v="6"/>
    <s v="SERVICIOS PRESTADOS A LAS EMPRESAS Y SERVICIOS DE PRODUCCION "/>
    <x v="0"/>
    <x v="0"/>
    <x v="0"/>
    <x v="0"/>
    <x v="1"/>
    <x v="0"/>
    <x v="0"/>
    <x v="1"/>
    <n v="0"/>
    <n v="0"/>
    <n v="0"/>
  </r>
  <r>
    <n v="312"/>
    <n v="312"/>
    <s v="FCO FEI-BIOBANCOS-COLCIENCIAS-CONV 844-68509"/>
    <s v="PUBLICACIONES"/>
    <x v="6"/>
    <s v="SERVICIOS PRESTADOS A LAS EMPRESAS Y SERVICIOS DE PRODUCCION "/>
    <x v="0"/>
    <x v="0"/>
    <x v="0"/>
    <x v="0"/>
    <x v="1"/>
    <x v="0"/>
    <x v="0"/>
    <x v="2"/>
    <n v="8000000"/>
    <n v="8000000"/>
    <n v="8000000"/>
  </r>
  <r>
    <n v="312"/>
    <n v="312"/>
    <s v="FCO FEI-BIOBANCOS-COLCIENCIAS-CONV 844-68509"/>
    <s v="SOFTWARE"/>
    <x v="11"/>
    <s v="PAQUETES DE SOFTWARE"/>
    <x v="0"/>
    <x v="0"/>
    <x v="0"/>
    <x v="0"/>
    <x v="1"/>
    <x v="0"/>
    <x v="0"/>
    <x v="1"/>
    <n v="0"/>
    <n v="0"/>
    <n v="0"/>
  </r>
  <r>
    <n v="312"/>
    <n v="312"/>
    <s v="FCO FEI-BIOBANCOS-COLCIENCIAS-CONV 844-68509"/>
    <s v="GESTIÓN DE INSTRUMENTO EN CTEI 5%"/>
    <x v="6"/>
    <s v="SERVICIOS PRESTADOS A LAS EMPRESAS Y SERVICIOS DE PRODUCCION "/>
    <x v="0"/>
    <x v="0"/>
    <x v="0"/>
    <x v="0"/>
    <x v="1"/>
    <x v="0"/>
    <x v="0"/>
    <x v="1"/>
    <n v="0"/>
    <n v="0"/>
    <n v="0"/>
  </r>
  <r>
    <n v="313"/>
    <n v="313"/>
    <s v="FCO FEI-ENTOMOLOGÍA-COLCIENCIAS-CONV 844-67217"/>
    <s v="PERSONAL CIENTÍFICO"/>
    <x v="2"/>
    <s v="SUELDO BASICO"/>
    <x v="0"/>
    <x v="0"/>
    <x v="0"/>
    <x v="0"/>
    <x v="1"/>
    <x v="0"/>
    <x v="0"/>
    <x v="1"/>
    <n v="15016618"/>
    <n v="15016618"/>
    <n v="15016618"/>
  </r>
  <r>
    <n v="313"/>
    <n v="313"/>
    <s v="FCO FEI-ENTOMOLOGÍA-COLCIENCIAS-CONV 844-67217"/>
    <s v="PERSONAL CIENTÍFICO"/>
    <x v="2"/>
    <s v="SUELDO BASICO"/>
    <x v="0"/>
    <x v="0"/>
    <x v="0"/>
    <x v="0"/>
    <x v="1"/>
    <x v="0"/>
    <x v="0"/>
    <x v="2"/>
    <n v="2437392"/>
    <n v="2437392"/>
    <n v="2437392"/>
  </r>
  <r>
    <n v="313"/>
    <n v="313"/>
    <s v="FCO FEI-ENTOMOLOGÍA-COLCIENCIAS-CONV 844-67217"/>
    <s v="EQUIPOS"/>
    <x v="7"/>
    <s v="OTROS EQUIPOS"/>
    <x v="0"/>
    <x v="0"/>
    <x v="0"/>
    <x v="0"/>
    <x v="1"/>
    <x v="0"/>
    <x v="0"/>
    <x v="2"/>
    <n v="10769"/>
    <n v="10769"/>
    <n v="10769"/>
  </r>
  <r>
    <n v="313"/>
    <n v="313"/>
    <s v="FCO FEI-ENTOMOLOGÍA-COLCIENCIAS-CONV 844-67217"/>
    <s v="EVENTOS ACADEMICOS"/>
    <x v="10"/>
    <s v="COMERCIO Y DISTRIBUCION; ALOJAMIENTO; SERVICIOS DE SUMINISTRO DE COMIDAS Y BEBIDAS; SERVICIOS DE TRANSPORTE; Y SERVICIOS DE DISTRIBUCION DE ELECTRICIDAD, GAS Y AGUA"/>
    <x v="0"/>
    <x v="0"/>
    <x v="0"/>
    <x v="0"/>
    <x v="1"/>
    <x v="0"/>
    <x v="0"/>
    <x v="1"/>
    <n v="0"/>
    <n v="0"/>
    <n v="0"/>
  </r>
  <r>
    <n v="313"/>
    <n v="313"/>
    <s v="FCO FEI-ENTOMOLOGÍA-COLCIENCIAS-CONV 844-67217"/>
    <s v="MATERIALES E INSUMOS"/>
    <x v="8"/>
    <s v="OTROS BIENES TRANSPORTABLES EXCEPTO PRODUCTOS METALICOS, MAQUINARIA Y EQUIPO"/>
    <x v="0"/>
    <x v="0"/>
    <x v="0"/>
    <x v="0"/>
    <x v="1"/>
    <x v="0"/>
    <x v="0"/>
    <x v="1"/>
    <n v="0"/>
    <n v="0"/>
    <n v="0"/>
  </r>
  <r>
    <n v="313"/>
    <n v="313"/>
    <s v="FCO FEI-ENTOMOLOGÍA-COLCIENCIAS-CONV 844-67217"/>
    <s v="GASTOS DE OPERACIÓN"/>
    <x v="5"/>
    <s v="GASTOS IMPREVISTOS"/>
    <x v="0"/>
    <x v="0"/>
    <x v="0"/>
    <x v="0"/>
    <x v="1"/>
    <x v="0"/>
    <x v="0"/>
    <x v="1"/>
    <n v="5422268"/>
    <n v="5422268"/>
    <n v="5422268"/>
  </r>
  <r>
    <n v="313"/>
    <n v="313"/>
    <s v="FCO FEI-ENTOMOLOGÍA-COLCIENCIAS-CONV 844-67217"/>
    <s v="MOVILIDAD DE INVESTIGACIÓN"/>
    <x v="9"/>
    <s v="VIATICOS DE LOS FUNCIONARIOS EN COMISION"/>
    <x v="0"/>
    <x v="0"/>
    <x v="0"/>
    <x v="0"/>
    <x v="1"/>
    <x v="0"/>
    <x v="0"/>
    <x v="1"/>
    <n v="0"/>
    <n v="0"/>
    <n v="0"/>
  </r>
  <r>
    <n v="313"/>
    <n v="313"/>
    <s v="FCO FEI-ENTOMOLOGÍA-COLCIENCIAS-CONV 844-67217"/>
    <s v="SALIDAS DE CAMPO"/>
    <x v="9"/>
    <s v="VIATICOS DE LOS FUNCIONARIOS EN COMISION"/>
    <x v="0"/>
    <x v="0"/>
    <x v="0"/>
    <x v="0"/>
    <x v="1"/>
    <x v="0"/>
    <x v="0"/>
    <x v="1"/>
    <n v="7485624"/>
    <n v="7485624"/>
    <n v="7485624"/>
  </r>
  <r>
    <n v="313"/>
    <n v="313"/>
    <s v="FCO FEI-ENTOMOLOGÍA-COLCIENCIAS-CONV 844-67217"/>
    <s v="SALIDAS DE CAMPO"/>
    <x v="9"/>
    <s v="VIATICOS DE LOS FUNCIONARIOS EN COMISION"/>
    <x v="0"/>
    <x v="0"/>
    <x v="0"/>
    <x v="0"/>
    <x v="1"/>
    <x v="0"/>
    <x v="0"/>
    <x v="2"/>
    <n v="3059642"/>
    <n v="3059642"/>
    <n v="3059642"/>
  </r>
  <r>
    <n v="313"/>
    <n v="313"/>
    <s v="FCO FEI-ENTOMOLOGÍA-COLCIENCIAS-CONV 844-67217"/>
    <s v="PUBLICACIONES"/>
    <x v="6"/>
    <s v="SERVICIOS PRESTADOS A LAS EMPRESAS Y SERVICIOS DE PRODUCCION "/>
    <x v="0"/>
    <x v="0"/>
    <x v="0"/>
    <x v="0"/>
    <x v="1"/>
    <x v="0"/>
    <x v="0"/>
    <x v="1"/>
    <n v="8118348"/>
    <n v="8118348"/>
    <n v="8118348"/>
  </r>
  <r>
    <n v="313"/>
    <n v="313"/>
    <s v="FCO FEI-ENTOMOLOGÍA-COLCIENCIAS-CONV 844-67217"/>
    <s v="PUBLICACIONES"/>
    <x v="6"/>
    <s v="SERVICIOS PRESTADOS A LAS EMPRESAS Y SERVICIOS DE PRODUCCION "/>
    <x v="0"/>
    <x v="0"/>
    <x v="0"/>
    <x v="0"/>
    <x v="1"/>
    <x v="0"/>
    <x v="0"/>
    <x v="2"/>
    <n v="1935504"/>
    <n v="1935504"/>
    <n v="1935504"/>
  </r>
  <r>
    <n v="313"/>
    <n v="313"/>
    <s v="FCO FEI-ENTOMOLOGÍA-COLCIENCIAS-CONV 844-67217"/>
    <s v="SERVICIOS TECNICOS"/>
    <x v="6"/>
    <s v="SERVICIOS PRESTADOS A LAS EMPRESAS Y SERVICIOS DE PRODUCCION "/>
    <x v="0"/>
    <x v="0"/>
    <x v="0"/>
    <x v="0"/>
    <x v="1"/>
    <x v="0"/>
    <x v="0"/>
    <x v="1"/>
    <n v="15000000"/>
    <n v="15000000"/>
    <n v="15000000"/>
  </r>
  <r>
    <n v="313"/>
    <n v="313"/>
    <s v="FCO FEI-ENTOMOLOGÍA-COLCIENCIAS-CONV 844-67217"/>
    <s v="SOFTWARE"/>
    <x v="11"/>
    <s v="PAQUETES DE SOFTWARE"/>
    <x v="0"/>
    <x v="0"/>
    <x v="0"/>
    <x v="0"/>
    <x v="1"/>
    <x v="0"/>
    <x v="0"/>
    <x v="2"/>
    <n v="1394"/>
    <n v="1394"/>
    <n v="1394"/>
  </r>
  <r>
    <n v="315"/>
    <n v="315"/>
    <s v="FCO FEI-BANCO PROYECTOS CONV-848-2019"/>
    <s v="PERSONAL CIENTÍFICO"/>
    <x v="2"/>
    <s v="SUELDO BASICO"/>
    <x v="0"/>
    <x v="0"/>
    <x v="0"/>
    <x v="0"/>
    <x v="1"/>
    <x v="0"/>
    <x v="0"/>
    <x v="1"/>
    <n v="5995584"/>
    <n v="5995584"/>
    <n v="5995584"/>
  </r>
  <r>
    <n v="315"/>
    <n v="315"/>
    <s v="FCO FEI-BANCO PROYECTOS CONV-848-2019"/>
    <s v="EQUIPOS"/>
    <x v="7"/>
    <s v="OTROS EQUIPOS"/>
    <x v="0"/>
    <x v="0"/>
    <x v="0"/>
    <x v="0"/>
    <x v="1"/>
    <x v="0"/>
    <x v="0"/>
    <x v="2"/>
    <n v="1323000"/>
    <n v="1323000"/>
    <n v="1323000"/>
  </r>
  <r>
    <n v="315"/>
    <n v="315"/>
    <s v="FCO FEI-BANCO PROYECTOS CONV-848-2019"/>
    <s v="EVENTOS ACADEMICOS"/>
    <x v="10"/>
    <s v="COMERCIO Y DISTRIBUCION; ALOJAMIENTO; SERVICIOS DE SUMINISTRO DE COMIDAS Y BEBIDAS; SERVICIOS DE TRANSPORTE; Y SERVICIOS DE DISTRIBUCION DE ELECTRICIDAD, GAS Y AGUA"/>
    <x v="0"/>
    <x v="0"/>
    <x v="0"/>
    <x v="0"/>
    <x v="1"/>
    <x v="0"/>
    <x v="0"/>
    <x v="1"/>
    <n v="7648251.7599999998"/>
    <n v="7648252"/>
    <n v="7648251.7599999998"/>
  </r>
  <r>
    <n v="315"/>
    <n v="315"/>
    <s v="FCO FEI-BANCO PROYECTOS CONV-848-2019"/>
    <s v="EVENTOS ACADEMICOS"/>
    <x v="10"/>
    <s v="COMERCIO Y DISTRIBUCION; ALOJAMIENTO; SERVICIOS DE SUMINISTRO DE COMIDAS Y BEBIDAS; SERVICIOS DE TRANSPORTE; Y SERVICIOS DE DISTRIBUCION DE ELECTRICIDAD, GAS Y AGUA"/>
    <x v="0"/>
    <x v="0"/>
    <x v="0"/>
    <x v="0"/>
    <x v="1"/>
    <x v="0"/>
    <x v="0"/>
    <x v="2"/>
    <n v="6751748.2400000002"/>
    <n v="6751748"/>
    <n v="6751748.2400000002"/>
  </r>
  <r>
    <n v="315"/>
    <n v="315"/>
    <s v="FCO FEI-BANCO PROYECTOS CONV-848-2019"/>
    <s v="MATERIALES E INSUMOS"/>
    <x v="8"/>
    <s v="OTROS BIENES TRANSPORTABLES EXCEPTO PRODUCTOS METALICOS, MAQUINARIA Y EQUIPO"/>
    <x v="0"/>
    <x v="0"/>
    <x v="0"/>
    <x v="0"/>
    <x v="1"/>
    <x v="0"/>
    <x v="0"/>
    <x v="1"/>
    <n v="4239152"/>
    <n v="4239152"/>
    <n v="4239152"/>
  </r>
  <r>
    <n v="315"/>
    <n v="315"/>
    <s v="FCO FEI-BANCO PROYECTOS CONV-848-2019"/>
    <s v="MATERIALES E INSUMOS"/>
    <x v="8"/>
    <s v="OTROS BIENES TRANSPORTABLES EXCEPTO PRODUCTOS METALICOS, MAQUINARIA Y EQUIPO"/>
    <x v="0"/>
    <x v="0"/>
    <x v="0"/>
    <x v="0"/>
    <x v="1"/>
    <x v="0"/>
    <x v="0"/>
    <x v="2"/>
    <n v="636848"/>
    <n v="636848"/>
    <n v="636848"/>
  </r>
  <r>
    <n v="315"/>
    <n v="315"/>
    <s v="FCO FEI-BANCO PROYECTOS CONV-848-2019"/>
    <s v="GATOS DE OPERACIÓN"/>
    <x v="5"/>
    <s v="GASTOS IMPREVISTOS"/>
    <x v="0"/>
    <x v="0"/>
    <x v="0"/>
    <x v="0"/>
    <x v="1"/>
    <x v="0"/>
    <x v="0"/>
    <x v="1"/>
    <n v="0"/>
    <n v="0"/>
    <n v="0"/>
  </r>
  <r>
    <n v="315"/>
    <n v="315"/>
    <s v="FCO FEI-BANCO PROYECTOS CONV-848-2019"/>
    <s v="MOVILIDAD DE INVESTIGACIÓN"/>
    <x v="9"/>
    <s v="VIATICOS DE LOS FUNCIONARIOS EN COMISION"/>
    <x v="0"/>
    <x v="0"/>
    <x v="0"/>
    <x v="0"/>
    <x v="1"/>
    <x v="0"/>
    <x v="0"/>
    <x v="1"/>
    <n v="7630183"/>
    <n v="7630183"/>
    <n v="7630183"/>
  </r>
  <r>
    <n v="315"/>
    <n v="315"/>
    <s v="FCO FEI-BANCO PROYECTOS CONV-848-2019"/>
    <s v="MOVILIDAD DE INVESTIGACIÓN"/>
    <x v="9"/>
    <s v="VIATICOS DE LOS FUNCIONARIOS EN COMISION"/>
    <x v="0"/>
    <x v="0"/>
    <x v="0"/>
    <x v="0"/>
    <x v="1"/>
    <x v="0"/>
    <x v="0"/>
    <x v="2"/>
    <n v="4249817"/>
    <n v="4249817"/>
    <n v="4249817"/>
  </r>
  <r>
    <n v="315"/>
    <n v="315"/>
    <s v="FCO FEI-BANCO PROYECTOS CONV-848-2019"/>
    <s v="SALIDAS DE CAMPO"/>
    <x v="9"/>
    <s v="VIATICOS DE LOS FUNCIONARIOS EN COMISION"/>
    <x v="0"/>
    <x v="0"/>
    <x v="0"/>
    <x v="0"/>
    <x v="1"/>
    <x v="0"/>
    <x v="0"/>
    <x v="2"/>
    <n v="4690190"/>
    <n v="4690190"/>
    <n v="4690190"/>
  </r>
  <r>
    <n v="315"/>
    <n v="315"/>
    <s v="FCO FEI-BANCO PROYECTOS CONV-848-2019"/>
    <s v="PUBLICACIONES"/>
    <x v="6"/>
    <s v="SERVICIOS PRESTADOS A LAS EMPRESAS Y SERVICIOS DE PRODUCCION "/>
    <x v="0"/>
    <x v="0"/>
    <x v="0"/>
    <x v="0"/>
    <x v="1"/>
    <x v="0"/>
    <x v="0"/>
    <x v="2"/>
    <n v="27200000"/>
    <n v="27200000"/>
    <n v="27200000"/>
  </r>
  <r>
    <n v="315"/>
    <n v="315"/>
    <s v="FCO FEI-BANCO PROYECTOS CONV-848-2019"/>
    <s v="GESTIÓN DE INSTRUMENTO EN CTEI 5%"/>
    <x v="6"/>
    <s v="SERVICIOS PRESTADOS A LAS EMPRESAS Y SERVICIOS DE PRODUCCION "/>
    <x v="0"/>
    <x v="0"/>
    <x v="0"/>
    <x v="0"/>
    <x v="1"/>
    <x v="0"/>
    <x v="0"/>
    <x v="1"/>
    <n v="0"/>
    <n v="0"/>
    <n v="0"/>
  </r>
  <r>
    <n v="317"/>
    <n v="317"/>
    <s v="FCO FEI-OMS INS"/>
    <s v="PERSONAL CIENTÍFICO"/>
    <x v="2"/>
    <s v="SUELDO BASICO"/>
    <x v="0"/>
    <x v="0"/>
    <x v="0"/>
    <x v="0"/>
    <x v="1"/>
    <x v="0"/>
    <x v="0"/>
    <x v="1"/>
    <n v="0"/>
    <n v="0"/>
    <n v="0"/>
  </r>
  <r>
    <n v="317"/>
    <n v="317"/>
    <s v="FCO FEI-OMS INS"/>
    <s v="COSTOS ADMINISTRATIVOS"/>
    <x v="5"/>
    <s v="GASTOS IMPREVISTOS"/>
    <x v="0"/>
    <x v="0"/>
    <x v="0"/>
    <x v="0"/>
    <x v="1"/>
    <x v="0"/>
    <x v="0"/>
    <x v="1"/>
    <n v="1422392.43"/>
    <n v="1422392.43"/>
    <n v="1422392.43"/>
  </r>
  <r>
    <n v="317"/>
    <n v="317"/>
    <s v="FCO FEI-OMS INS"/>
    <s v="MATERIALES E INSUMOS"/>
    <x v="8"/>
    <s v="OTROS BIENES TRANSPORTABLES EXCEPTO PRODUCTOS METALICOS, MAQUINARIA Y EQUIPO"/>
    <x v="0"/>
    <x v="0"/>
    <x v="0"/>
    <x v="0"/>
    <x v="1"/>
    <x v="0"/>
    <x v="0"/>
    <x v="1"/>
    <n v="0"/>
    <n v="0"/>
    <n v="0"/>
  </r>
  <r>
    <n v="320"/>
    <n v="368"/>
    <s v="FCO FEI-CDC-INS-RFA-GH-20-003"/>
    <s v="CONTRACTUAL"/>
    <x v="6"/>
    <s v="SERVICIOS PRESTADOS A LAS EMPRESAS Y SERVICIOS DE PRODUCCION "/>
    <x v="0"/>
    <x v="0"/>
    <x v="0"/>
    <x v="0"/>
    <x v="1"/>
    <x v="0"/>
    <x v="0"/>
    <x v="1"/>
    <n v="0"/>
    <n v="0"/>
    <n v="0"/>
  </r>
  <r>
    <n v="320"/>
    <n v="368"/>
    <s v="FCO FEI-CDC-INS-RFA-GH-20-003"/>
    <s v="CONSULTORÍA"/>
    <x v="2"/>
    <s v="SUELDO BASICO"/>
    <x v="0"/>
    <x v="0"/>
    <x v="0"/>
    <x v="0"/>
    <x v="1"/>
    <x v="0"/>
    <x v="0"/>
    <x v="1"/>
    <n v="7160000"/>
    <n v="7160000"/>
    <n v="7160000"/>
  </r>
  <r>
    <n v="320"/>
    <n v="368"/>
    <s v="FCO FEI-CDC-INS-RFA-GH-20-003"/>
    <s v="COSTOS INDIRECTOS"/>
    <x v="5"/>
    <s v="GASTOS IMPREVISTOS"/>
    <x v="0"/>
    <x v="0"/>
    <x v="0"/>
    <x v="0"/>
    <x v="1"/>
    <x v="0"/>
    <x v="0"/>
    <x v="1"/>
    <n v="0"/>
    <n v="0"/>
    <n v="0"/>
  </r>
  <r>
    <n v="320"/>
    <n v="368"/>
    <s v="FCO FEI-CDC-INS-RFA-GH-20-003"/>
    <s v="EQUIPOS"/>
    <x v="7"/>
    <s v="OTROS EQUIPOS"/>
    <x v="0"/>
    <x v="0"/>
    <x v="0"/>
    <x v="0"/>
    <x v="1"/>
    <x v="0"/>
    <x v="0"/>
    <x v="1"/>
    <n v="112245000"/>
    <n v="112245000"/>
    <n v="112245000"/>
  </r>
  <r>
    <n v="322"/>
    <n v="369"/>
    <s v="FCO FEI CDC CENTER FOR DISEASE CONTROL 064"/>
    <s v="CONSULTORÍA"/>
    <x v="2"/>
    <s v="SUELDO BASICO"/>
    <x v="0"/>
    <x v="0"/>
    <x v="0"/>
    <x v="0"/>
    <x v="1"/>
    <x v="0"/>
    <x v="0"/>
    <x v="1"/>
    <n v="470751612"/>
    <n v="399200252"/>
    <n v="366919614"/>
  </r>
  <r>
    <n v="322"/>
    <n v="369"/>
    <s v="FCO FEI CDC CENTER FOR DISEASE CONTROL 064"/>
    <s v="CONTRACTUAL"/>
    <x v="6"/>
    <s v="SERVICIOS PRESTADOS A LAS EMPRESAS Y SERVICIOS DE PRODUCCION "/>
    <x v="0"/>
    <x v="0"/>
    <x v="0"/>
    <x v="0"/>
    <x v="1"/>
    <x v="0"/>
    <x v="0"/>
    <x v="1"/>
    <n v="862881108.50999999"/>
    <n v="862855708.1099999"/>
    <n v="664807800.29999995"/>
  </r>
  <r>
    <n v="322"/>
    <n v="369"/>
    <s v="FCO FEI CDC CENTER FOR DISEASE CONTROL 064"/>
    <s v="EQUIPOS"/>
    <x v="7"/>
    <s v="OTROS EQUIPOS"/>
    <x v="0"/>
    <x v="0"/>
    <x v="0"/>
    <x v="0"/>
    <x v="1"/>
    <x v="0"/>
    <x v="0"/>
    <x v="1"/>
    <n v="432401011.12"/>
    <n v="432401011.12"/>
    <n v="112678698.09999999"/>
  </r>
  <r>
    <n v="322"/>
    <n v="369"/>
    <s v="FCO FEI CDC CENTER FOR DISEASE CONTROL 064"/>
    <s v="SUMINISTROS"/>
    <x v="8"/>
    <s v="OTROS BIENES TRANSPORTABLES EXCEPTO PRODUCTOS METALICOS, MAQUINARIA Y EQUIPO"/>
    <x v="0"/>
    <x v="0"/>
    <x v="0"/>
    <x v="0"/>
    <x v="1"/>
    <x v="0"/>
    <x v="0"/>
    <x v="1"/>
    <n v="467959967.50999999"/>
    <n v="325750622.00999999"/>
    <n v="171661997.78999999"/>
  </r>
  <r>
    <n v="322"/>
    <n v="369"/>
    <s v="FCO FEI CDC CENTER FOR DISEASE CONTROL 064"/>
    <s v="COSTOS INDIRECTOS"/>
    <x v="5"/>
    <s v="GASTOS IMPREVISTOS"/>
    <x v="0"/>
    <x v="0"/>
    <x v="0"/>
    <x v="0"/>
    <x v="1"/>
    <x v="0"/>
    <x v="0"/>
    <x v="1"/>
    <n v="114940422.19"/>
    <n v="103205797.19"/>
    <n v="103116880.20999999"/>
  </r>
  <r>
    <n v="323"/>
    <n v="370"/>
    <s v="FCO FEIUNITAID-FIOTEC-INS-CHAGAS-COL"/>
    <s v="OUTPUT O-7. Project staff"/>
    <x v="2"/>
    <s v="SUELDO BASICO"/>
    <x v="0"/>
    <x v="0"/>
    <x v="0"/>
    <x v="0"/>
    <x v="1"/>
    <x v="0"/>
    <x v="0"/>
    <x v="1"/>
    <n v="522200000"/>
    <n v="315120000"/>
    <n v="201655333"/>
  </r>
  <r>
    <n v="323"/>
    <n v="370"/>
    <s v="FCO FEIUNITAID-FIOTEC-INS-CHAGAS-COL"/>
    <s v="OUTPUT O-3. Travel Related"/>
    <x v="9"/>
    <s v="VIATICOS DE LOS FUNCIONARIOS EN COMISION"/>
    <x v="0"/>
    <x v="0"/>
    <x v="0"/>
    <x v="0"/>
    <x v="1"/>
    <x v="0"/>
    <x v="0"/>
    <x v="1"/>
    <n v="109085600"/>
    <n v="109085600"/>
    <n v="60475460.359999999"/>
  </r>
  <r>
    <n v="323"/>
    <n v="370"/>
    <s v="FCO FEIUNITAID-FIOTEC-INS-CHAGAS-COL"/>
    <s v="OUTPUT O-10. Administrative Expenses"/>
    <x v="5"/>
    <s v="GASTOS IMPREVISTOS"/>
    <x v="0"/>
    <x v="0"/>
    <x v="0"/>
    <x v="0"/>
    <x v="1"/>
    <x v="0"/>
    <x v="0"/>
    <x v="1"/>
    <n v="139466922.80000001"/>
    <n v="139466922.80000001"/>
    <n v="139466922.80000001"/>
  </r>
  <r>
    <n v="323"/>
    <n v="370"/>
    <s v="FCO FEIUNITAID-FIOTEC-INS-CHAGAS-COL"/>
    <s v="OUTPUT 1-1. Health commodities and health equipment"/>
    <x v="7"/>
    <s v="OTROS EQUIPOS"/>
    <x v="0"/>
    <x v="0"/>
    <x v="0"/>
    <x v="0"/>
    <x v="1"/>
    <x v="0"/>
    <x v="0"/>
    <x v="1"/>
    <n v="0"/>
    <n v="0"/>
    <n v="0"/>
  </r>
  <r>
    <n v="323"/>
    <n v="370"/>
    <s v="FCO FEIUNITAID-FIOTEC-INS-CHAGAS-COL"/>
    <s v="OUTPUT 1-2. Procurement and supply chain"/>
    <x v="8"/>
    <s v="OTROS BIENES TRANSPORTABLES EXCEPTO PRODUCTOS METALICOS, MAQUINARIA Y EQUIPO"/>
    <x v="0"/>
    <x v="0"/>
    <x v="0"/>
    <x v="0"/>
    <x v="1"/>
    <x v="0"/>
    <x v="0"/>
    <x v="1"/>
    <n v="22649080.32"/>
    <n v="22649080.32"/>
    <n v="22649080.32"/>
  </r>
  <r>
    <n v="323"/>
    <n v="370"/>
    <s v="FCO FEIUNITAID-FIOTEC-INS-CHAGAS-COL"/>
    <s v="OUTPUT 1-3. Travel Related"/>
    <x v="9"/>
    <s v="VIATICOS DE LOS FUNCIONARIOS EN COMISION"/>
    <x v="0"/>
    <x v="0"/>
    <x v="0"/>
    <x v="0"/>
    <x v="1"/>
    <x v="0"/>
    <x v="0"/>
    <x v="1"/>
    <n v="111407791"/>
    <n v="80217437"/>
    <n v="50446065.729999997"/>
  </r>
  <r>
    <n v="323"/>
    <n v="370"/>
    <s v="FCO FEIUNITAID-FIOTEC-INS-CHAGAS-COL"/>
    <s v="OUTPUT 1-4. External professional services"/>
    <x v="2"/>
    <s v="SUELDO BASICO"/>
    <x v="0"/>
    <x v="0"/>
    <x v="0"/>
    <x v="0"/>
    <x v="1"/>
    <x v="0"/>
    <x v="0"/>
    <x v="1"/>
    <n v="89400000"/>
    <n v="76200000"/>
    <n v="49540000"/>
  </r>
  <r>
    <n v="323"/>
    <n v="370"/>
    <s v="FCO FEIUNITAID-FIOTEC-INS-CHAGAS-COL"/>
    <s v="OUTPUT 1-5. Equipment other than health related"/>
    <x v="7"/>
    <s v="OTROS EQUIPOS"/>
    <x v="0"/>
    <x v="0"/>
    <x v="0"/>
    <x v="0"/>
    <x v="1"/>
    <x v="0"/>
    <x v="0"/>
    <x v="1"/>
    <n v="90991550"/>
    <n v="90991550"/>
    <n v="90991550"/>
  </r>
  <r>
    <n v="323"/>
    <n v="370"/>
    <s v="FCO FEIUNITAID-FIOTEC-INS-CHAGAS-COL"/>
    <s v="OUTPUT 1-6. Communication materials and publications"/>
    <x v="6"/>
    <s v="SERVICIOS PRESTADOS A LAS EMPRESAS Y SERVICIOS DE PRODUCCION "/>
    <x v="0"/>
    <x v="0"/>
    <x v="0"/>
    <x v="0"/>
    <x v="1"/>
    <x v="0"/>
    <x v="0"/>
    <x v="1"/>
    <n v="39700000"/>
    <n v="39700000"/>
    <n v="39700000"/>
  </r>
  <r>
    <n v="323"/>
    <n v="370"/>
    <s v="FCO FEIUNITAID-FIOTEC-INS-CHAGAS-COL"/>
    <s v="OUTPUT 1-7. Project staff"/>
    <x v="2"/>
    <s v="SUELDO BASICO"/>
    <x v="0"/>
    <x v="0"/>
    <x v="0"/>
    <x v="0"/>
    <x v="1"/>
    <x v="0"/>
    <x v="0"/>
    <x v="1"/>
    <n v="949656076"/>
    <n v="921708000"/>
    <n v="793035936"/>
  </r>
  <r>
    <n v="323"/>
    <n v="370"/>
    <s v="FCO FEIUNITAID-FIOTEC-INS-CHAGAS-COL"/>
    <s v="OUTPUT 2-3. Travel Related"/>
    <x v="9"/>
    <s v="VIATICOS DE LOS FUNCIONARIOS EN COMISION"/>
    <x v="0"/>
    <x v="0"/>
    <x v="0"/>
    <x v="0"/>
    <x v="1"/>
    <x v="0"/>
    <x v="0"/>
    <x v="1"/>
    <n v="106765676"/>
    <n v="90000000"/>
    <n v="6090864"/>
  </r>
  <r>
    <n v="323"/>
    <n v="370"/>
    <s v="FCO FEIUNITAID-FIOTEC-INS-CHAGAS-COL"/>
    <s v="OUTPUT 2-4. External profesional services"/>
    <x v="2"/>
    <s v="SUELDO BASICO"/>
    <x v="0"/>
    <x v="0"/>
    <x v="0"/>
    <x v="0"/>
    <x v="1"/>
    <x v="0"/>
    <x v="0"/>
    <x v="1"/>
    <n v="0"/>
    <n v="0"/>
    <n v="0"/>
  </r>
  <r>
    <n v="323"/>
    <n v="370"/>
    <s v="FCO FEIUNITAID-FIOTEC-INS-CHAGAS-COL"/>
    <s v="OUTPUT 2-6. Communication materials and publications"/>
    <x v="6"/>
    <s v="SERVICIOS PRESTADOS A LAS EMPRESAS Y SERVICIOS DE PRODUCCION "/>
    <x v="0"/>
    <x v="0"/>
    <x v="0"/>
    <x v="0"/>
    <x v="1"/>
    <x v="0"/>
    <x v="0"/>
    <x v="1"/>
    <n v="56224639"/>
    <n v="56224639"/>
    <n v="56224639"/>
  </r>
  <r>
    <n v="323"/>
    <n v="370"/>
    <s v="FCO FEIUNITAID-FIOTEC-INS-CHAGAS-COL"/>
    <s v="OUTPUT 2-7. Project staff"/>
    <x v="2"/>
    <s v="SUELDO BASICO"/>
    <x v="0"/>
    <x v="0"/>
    <x v="0"/>
    <x v="0"/>
    <x v="1"/>
    <x v="0"/>
    <x v="0"/>
    <x v="1"/>
    <n v="71458334"/>
    <n v="71458334"/>
    <n v="71458334"/>
  </r>
  <r>
    <n v="323"/>
    <n v="370"/>
    <s v="FCO FEIUNITAID-FIOTEC-INS-CHAGAS-COL"/>
    <s v="OUTPUT 3-1. Health commodities and health equipment"/>
    <x v="7"/>
    <s v="OTROS EQUIPOS"/>
    <x v="0"/>
    <x v="0"/>
    <x v="0"/>
    <x v="0"/>
    <x v="1"/>
    <x v="0"/>
    <x v="0"/>
    <x v="1"/>
    <n v="0"/>
    <n v="0"/>
    <n v="0"/>
  </r>
  <r>
    <n v="323"/>
    <n v="370"/>
    <s v="FCO FEIUNITAID-FIOTEC-INS-CHAGAS-COL"/>
    <s v="OUTPUT 3-2. Procurement and supply chain"/>
    <x v="8"/>
    <s v="OTROS BIENES TRANSPORTABLES EXCEPTO PRODUCTOS METALICOS, MAQUINARIA Y EQUIPO"/>
    <x v="0"/>
    <x v="0"/>
    <x v="0"/>
    <x v="0"/>
    <x v="1"/>
    <x v="0"/>
    <x v="0"/>
    <x v="1"/>
    <m/>
    <m/>
    <m/>
  </r>
  <r>
    <n v="323"/>
    <n v="370"/>
    <s v="FCO FEIUNITAID-FIOTEC-INS-CHAGAS-COL"/>
    <s v="OUTPUT 3-3. Travel Related"/>
    <x v="9"/>
    <s v="VIATICOS DE LOS FUNCIONARIOS EN COMISION"/>
    <x v="0"/>
    <x v="0"/>
    <x v="0"/>
    <x v="0"/>
    <x v="1"/>
    <x v="0"/>
    <x v="0"/>
    <x v="1"/>
    <m/>
    <m/>
    <m/>
  </r>
  <r>
    <n v="323"/>
    <n v="370"/>
    <s v="FCO FEIUNITAID-FIOTEC-INS-CHAGAS-COL"/>
    <s v="OUTPUT 3-5. Equipment other than health related"/>
    <x v="7"/>
    <s v="OTROS EQUIPOS"/>
    <x v="0"/>
    <x v="0"/>
    <x v="0"/>
    <x v="0"/>
    <x v="1"/>
    <x v="0"/>
    <x v="0"/>
    <x v="1"/>
    <n v="32839637"/>
    <n v="25837003"/>
    <n v="8189944"/>
  </r>
  <r>
    <n v="323"/>
    <n v="370"/>
    <s v="FCO FEIUNITAID-FIOTEC-INS-CHAGAS-COL"/>
    <s v="OUTPUT 3-6. Communication materials and publications"/>
    <x v="6"/>
    <s v="SERVICIOS PRESTADOS A LAS EMPRESAS Y SERVICIOS DE PRODUCCION "/>
    <x v="0"/>
    <x v="0"/>
    <x v="0"/>
    <x v="0"/>
    <x v="1"/>
    <x v="0"/>
    <x v="0"/>
    <x v="1"/>
    <m/>
    <m/>
    <m/>
  </r>
  <r>
    <n v="323"/>
    <n v="370"/>
    <s v="FCO FEIUNITAID-FIOTEC-INS-CHAGAS-COL"/>
    <s v="OUTPUT 3-7. Project Staff"/>
    <x v="2"/>
    <s v="SUELDO BASICO"/>
    <x v="0"/>
    <x v="0"/>
    <x v="0"/>
    <x v="0"/>
    <x v="1"/>
    <x v="0"/>
    <x v="0"/>
    <x v="1"/>
    <m/>
    <m/>
    <m/>
  </r>
  <r>
    <n v="323"/>
    <n v="370"/>
    <s v="FCO FEIUNITAID-FIOTEC-INS-CHAGAS-COL"/>
    <s v="OUTPUT 4-1. Health commodities and health equipment"/>
    <x v="7"/>
    <s v="OTROS EQUIPOS"/>
    <x v="0"/>
    <x v="0"/>
    <x v="0"/>
    <x v="0"/>
    <x v="1"/>
    <x v="0"/>
    <x v="0"/>
    <x v="1"/>
    <m/>
    <m/>
    <m/>
  </r>
  <r>
    <n v="323"/>
    <n v="370"/>
    <s v="FCO FEIUNITAID-FIOTEC-INS-CHAGAS-COL"/>
    <s v="OUTPUT 4-2. Procurement and supply chain"/>
    <x v="8"/>
    <s v="OTROS BIENES TRANSPORTABLES EXCEPTO PRODUCTOS METALICOS, MAQUINARIA Y EQUIPO"/>
    <x v="0"/>
    <x v="0"/>
    <x v="0"/>
    <x v="0"/>
    <x v="1"/>
    <x v="0"/>
    <x v="0"/>
    <x v="1"/>
    <m/>
    <m/>
    <m/>
  </r>
  <r>
    <n v="323"/>
    <n v="370"/>
    <s v="FCO FEIUNITAID-FIOTEC-INS-CHAGAS-COL"/>
    <s v="OUTPUT 4-3. Travel Related"/>
    <x v="9"/>
    <s v="VIATICOS DE LOS FUNCIONARIOS EN COMISION"/>
    <x v="0"/>
    <x v="0"/>
    <x v="0"/>
    <x v="0"/>
    <x v="1"/>
    <x v="0"/>
    <x v="0"/>
    <x v="1"/>
    <m/>
    <m/>
    <m/>
  </r>
  <r>
    <n v="323"/>
    <n v="370"/>
    <s v="FCO FEIUNITAID-FIOTEC-INS-CHAGAS-COL"/>
    <s v="OUTPUT 4-5. Equipment other than health related "/>
    <x v="7"/>
    <s v="OTROS EQUIPOS"/>
    <x v="0"/>
    <x v="0"/>
    <x v="0"/>
    <x v="0"/>
    <x v="1"/>
    <x v="0"/>
    <x v="0"/>
    <x v="1"/>
    <n v="12443392"/>
    <n v="0"/>
    <n v="0"/>
  </r>
  <r>
    <n v="323"/>
    <n v="370"/>
    <s v="FCO FEIUNITAID-FIOTEC-INS-CHAGAS-COL"/>
    <s v="OUTPUT 4-6. Communication materials and publications"/>
    <x v="6"/>
    <s v="SERVICIOS PRESTADOS A LAS EMPRESAS Y SERVICIOS DE PRODUCCION "/>
    <x v="0"/>
    <x v="0"/>
    <x v="0"/>
    <x v="0"/>
    <x v="1"/>
    <x v="0"/>
    <x v="0"/>
    <x v="1"/>
    <m/>
    <m/>
    <m/>
  </r>
  <r>
    <n v="323"/>
    <n v="370"/>
    <s v="FCO FEIUNITAID-FIOTEC-INS-CHAGAS-COL"/>
    <s v="OUTPUT 4-7. Project Staff"/>
    <x v="2"/>
    <s v="SUELDO BASICO"/>
    <x v="0"/>
    <x v="0"/>
    <x v="0"/>
    <x v="0"/>
    <x v="1"/>
    <x v="0"/>
    <x v="0"/>
    <x v="1"/>
    <n v="51600000"/>
    <n v="47966450"/>
    <n v="0"/>
  </r>
  <r>
    <n v="335"/>
    <n v="372"/>
    <s v="FCO FEI CDC CENTER FOR DISEASE CONTROL 064CV"/>
    <s v="CONTRACTUAL"/>
    <x v="6"/>
    <s v="SERVICIOS PRESTADOS A LAS EMPRESAS Y SERVICIOS DE PRODUCCION "/>
    <x v="0"/>
    <x v="0"/>
    <x v="0"/>
    <x v="0"/>
    <x v="1"/>
    <x v="0"/>
    <x v="0"/>
    <x v="1"/>
    <n v="9727171628"/>
    <n v="3663226389.54"/>
    <n v="1501264659.55"/>
  </r>
  <r>
    <n v="335"/>
    <n v="372"/>
    <s v="FCO FEI CDC CENTER FOR DISEASE CONTROL 064CV"/>
    <s v="CONSULTORÍA"/>
    <x v="2"/>
    <s v="SUELDO BASICO"/>
    <x v="0"/>
    <x v="0"/>
    <x v="0"/>
    <x v="0"/>
    <x v="1"/>
    <x v="0"/>
    <x v="0"/>
    <x v="1"/>
    <n v="4070637860"/>
    <n v="3699598323.8400002"/>
    <n v="2104805904.6099999"/>
  </r>
  <r>
    <n v="335"/>
    <n v="372"/>
    <s v="FCO FEI CDC CENTER FOR DISEASE CONTROL 064CV"/>
    <s v="SUMINISTROS"/>
    <x v="8"/>
    <s v="OTROS BIENES TRANSPORTABLES EXCEPTO PRODUCTOS METALICOS, MAQUINARIA Y EQUIPO"/>
    <x v="0"/>
    <x v="0"/>
    <x v="0"/>
    <x v="0"/>
    <x v="1"/>
    <x v="0"/>
    <x v="0"/>
    <x v="1"/>
    <n v="800648193"/>
    <n v="677942692"/>
    <n v="57599799.899999999"/>
  </r>
  <r>
    <n v="335"/>
    <n v="372"/>
    <s v="FCO FEI CDC CENTER FOR DISEASE CONTROL 064CV"/>
    <s v="OTROS"/>
    <x v="5"/>
    <s v="GASTOS IMPREVISTOS"/>
    <x v="0"/>
    <x v="0"/>
    <x v="0"/>
    <x v="0"/>
    <x v="1"/>
    <x v="0"/>
    <x v="0"/>
    <x v="1"/>
    <n v="353049258"/>
    <n v="328045599.64999998"/>
    <n v="86490000"/>
  </r>
  <r>
    <n v="335"/>
    <n v="372"/>
    <s v="FCO FEI CDC CENTER FOR DISEASE CONTROL 064CV"/>
    <s v="EQUIPOS"/>
    <x v="7"/>
    <s v="OTROS EQUIPOS"/>
    <x v="0"/>
    <x v="0"/>
    <x v="0"/>
    <x v="0"/>
    <x v="1"/>
    <x v="0"/>
    <x v="0"/>
    <x v="1"/>
    <n v="761263400"/>
    <n v="341000000"/>
    <n v="0"/>
  </r>
  <r>
    <n v="335"/>
    <n v="372"/>
    <s v="FCO FEI CDC CENTER FOR DISEASE CONTROL 064CV"/>
    <s v="TRAVEL"/>
    <x v="9"/>
    <s v="VIATICOS DE LOS FUNCIONARIOS EN COMISION"/>
    <x v="0"/>
    <x v="0"/>
    <x v="0"/>
    <x v="0"/>
    <x v="1"/>
    <x v="0"/>
    <x v="0"/>
    <x v="1"/>
    <n v="255741945"/>
    <n v="0"/>
    <n v="0"/>
  </r>
  <r>
    <n v="335"/>
    <n v="372"/>
    <s v="FCO FEI CDC CENTER FOR DISEASE CONTROL 064CV"/>
    <s v="COSTOS INDIRECTOS"/>
    <x v="5"/>
    <s v="GASTOS IMPREVISTOS"/>
    <x v="0"/>
    <x v="0"/>
    <x v="0"/>
    <x v="0"/>
    <x v="1"/>
    <x v="0"/>
    <x v="0"/>
    <x v="1"/>
    <n v="607131864.44000006"/>
    <n v="367535841.44"/>
    <n v="367535841.44"/>
  </r>
  <r>
    <n v="337"/>
    <n v="373"/>
    <s v="FCO FEI CDC CENTER FOR DISEASE CONTROL 064C3"/>
    <s v="CONTRACTUAL"/>
    <x v="6"/>
    <s v="SERVICIOS PRESTADOS A LAS EMPRESAS Y SERVICIOS DE PRODUCCION "/>
    <x v="0"/>
    <x v="0"/>
    <x v="0"/>
    <x v="0"/>
    <x v="1"/>
    <x v="0"/>
    <x v="0"/>
    <x v="1"/>
    <n v="3886490"/>
    <n v="3886490"/>
    <n v="3886490"/>
  </r>
  <r>
    <n v="337"/>
    <n v="373"/>
    <s v="FCO FEI CDC CENTER FOR DISEASE CONTROL 064C3"/>
    <s v="CONSULTORÍA"/>
    <x v="2"/>
    <s v="SUELDO BASICO"/>
    <x v="0"/>
    <x v="0"/>
    <x v="0"/>
    <x v="0"/>
    <x v="1"/>
    <x v="0"/>
    <x v="0"/>
    <x v="1"/>
    <n v="54263227"/>
    <n v="54263227"/>
    <n v="54263227"/>
  </r>
  <r>
    <n v="337"/>
    <n v="373"/>
    <s v="FCO FEI CDC CENTER FOR DISEASE CONTROL 064C3"/>
    <s v="VIAJES"/>
    <x v="9"/>
    <s v="VIATICOS DE LOS FUNCIONARIOS EN COMISION"/>
    <x v="0"/>
    <x v="0"/>
    <x v="0"/>
    <x v="0"/>
    <x v="1"/>
    <x v="0"/>
    <x v="0"/>
    <x v="1"/>
    <n v="10000"/>
    <n v="10000"/>
    <n v="10000"/>
  </r>
  <r>
    <n v="337"/>
    <n v="373"/>
    <s v="FCO FEI CDC CENTER FOR DISEASE CONTROL 064C3"/>
    <s v="SUMINISTROS"/>
    <x v="8"/>
    <s v="OTROS BIENES TRANSPORTABLES EXCEPTO PRODUCTOS METALICOS, MAQUINARIA Y EQUIPO"/>
    <x v="0"/>
    <x v="0"/>
    <x v="0"/>
    <x v="0"/>
    <x v="1"/>
    <x v="0"/>
    <x v="0"/>
    <x v="1"/>
    <n v="49428000"/>
    <n v="49428000"/>
    <n v="0"/>
  </r>
  <r>
    <n v="337"/>
    <n v="373"/>
    <s v="FCO FEI CDC CENTER FOR DISEASE CONTROL 064C3"/>
    <s v="COSTOS INDIRECTOS"/>
    <x v="5"/>
    <s v="GASTOS IMPREVISTOS"/>
    <x v="0"/>
    <x v="0"/>
    <x v="0"/>
    <x v="0"/>
    <x v="1"/>
    <x v="0"/>
    <x v="0"/>
    <x v="1"/>
    <n v="2411270.3999999985"/>
    <n v="2411270.3999999985"/>
    <n v="2411270.3999999985"/>
  </r>
  <r>
    <n v="338"/>
    <n v="374"/>
    <s v="FCO FEI CDCINSRFACK2121060316 "/>
    <s v="PERSONAL  "/>
    <x v="2"/>
    <s v="SUELDO BASICO"/>
    <x v="0"/>
    <x v="0"/>
    <x v="0"/>
    <x v="0"/>
    <x v="1"/>
    <x v="0"/>
    <x v="0"/>
    <x v="1"/>
    <n v="377996265"/>
    <n v="305494946"/>
    <n v="289893582"/>
  </r>
  <r>
    <n v="338"/>
    <n v="374"/>
    <s v="FCO FEI CDCINSRFACK2121060316 "/>
    <s v="EQUIPOS"/>
    <x v="7"/>
    <s v="OTROS EQUIPOS"/>
    <x v="0"/>
    <x v="0"/>
    <x v="0"/>
    <x v="0"/>
    <x v="1"/>
    <x v="0"/>
    <x v="0"/>
    <x v="1"/>
    <n v="48900000"/>
    <n v="48900000"/>
    <n v="48900000"/>
  </r>
  <r>
    <n v="338"/>
    <n v="374"/>
    <s v="FCO FEI CDCINSRFACK2121060316 "/>
    <s v="MATERIALES E INSUMOS"/>
    <x v="8"/>
    <s v="OTROS BIENES TRANSPORTABLES EXCEPTO PRODUCTOS METALICOS, MAQUINARIA Y EQUIPO"/>
    <x v="0"/>
    <x v="0"/>
    <x v="0"/>
    <x v="0"/>
    <x v="1"/>
    <x v="0"/>
    <x v="0"/>
    <x v="1"/>
    <n v="268279730"/>
    <n v="177090764"/>
    <n v="44940210"/>
  </r>
  <r>
    <n v="338"/>
    <n v="374"/>
    <s v="FCO FEI CDCINSRFACK2121060316 "/>
    <s v="VIAJES"/>
    <x v="9"/>
    <s v="VIATICOS DE LOS FUNCIONARIOS EN COMISION"/>
    <x v="0"/>
    <x v="0"/>
    <x v="0"/>
    <x v="0"/>
    <x v="1"/>
    <x v="0"/>
    <x v="0"/>
    <x v="1"/>
    <n v="76140210"/>
    <n v="65887351.5"/>
    <n v="65887351.5"/>
  </r>
  <r>
    <n v="338"/>
    <n v="374"/>
    <s v="FCO FEI CDCINSRFACK2121060316 "/>
    <s v="OTROS"/>
    <x v="5"/>
    <s v="GASTOS IMPREVISTOS"/>
    <x v="0"/>
    <x v="0"/>
    <x v="0"/>
    <x v="0"/>
    <x v="1"/>
    <x v="0"/>
    <x v="0"/>
    <x v="1"/>
    <n v="0"/>
    <n v="0"/>
    <n v="0"/>
  </r>
  <r>
    <n v="338"/>
    <n v="374"/>
    <s v="FCO FEI CDCINSRFACK2121060316 "/>
    <s v="CONTRACTUAL"/>
    <x v="6"/>
    <s v="SERVICIOS PRESTADOS A LAS EMPRESAS Y SERVICIOS DE PRODUCCION "/>
    <x v="0"/>
    <x v="0"/>
    <x v="0"/>
    <x v="0"/>
    <x v="1"/>
    <x v="0"/>
    <x v="0"/>
    <x v="1"/>
    <n v="66848040"/>
    <n v="51000000"/>
    <n v="1247912.69"/>
  </r>
  <r>
    <n v="338"/>
    <n v="374"/>
    <s v="FCO FEI CDCINSRFACK2121060316 "/>
    <s v="COSTOS INDIRECTOS"/>
    <x v="5"/>
    <s v="GASTOS IMPREVISTOS"/>
    <x v="0"/>
    <x v="0"/>
    <x v="0"/>
    <x v="0"/>
    <x v="1"/>
    <x v="0"/>
    <x v="0"/>
    <x v="1"/>
    <n v="54854801"/>
    <n v="54854801"/>
    <n v="54854801"/>
  </r>
  <r>
    <n v="339"/>
    <n v="375"/>
    <s v="FEI FEICDCINSRFAGH20003 C3 "/>
    <s v="EQUIPOS"/>
    <x v="7"/>
    <s v="OTROS EQUIPOS"/>
    <x v="0"/>
    <x v="0"/>
    <x v="0"/>
    <x v="0"/>
    <x v="1"/>
    <x v="0"/>
    <x v="0"/>
    <x v="1"/>
    <n v="689927151"/>
    <n v="610206279"/>
    <n v="328706705"/>
  </r>
  <r>
    <n v="339"/>
    <n v="375"/>
    <s v="FEI FEICDCINSRFAGH20003 C3 "/>
    <s v="CONSULTANS"/>
    <x v="2"/>
    <s v="SUELDO BASICO"/>
    <x v="0"/>
    <x v="0"/>
    <x v="0"/>
    <x v="0"/>
    <x v="1"/>
    <x v="0"/>
    <x v="0"/>
    <x v="1"/>
    <n v="741765745"/>
    <n v="200344711"/>
    <n v="152462752"/>
  </r>
  <r>
    <n v="339"/>
    <n v="375"/>
    <s v="FEI FEICDCINSRFAGH20003 C3 "/>
    <s v="MATERIALES E INSUMOS"/>
    <x v="8"/>
    <s v="OTROS BIENES TRANSPORTABLES EXCEPTO PRODUCTOS METALICOS, MAQUINARIA Y EQUIPO"/>
    <x v="0"/>
    <x v="0"/>
    <x v="0"/>
    <x v="0"/>
    <x v="1"/>
    <x v="0"/>
    <x v="0"/>
    <x v="1"/>
    <n v="278121026"/>
    <n v="243768758"/>
    <n v="65339920"/>
  </r>
  <r>
    <n v="339"/>
    <n v="375"/>
    <s v="FEI FEICDCINSRFAGH20003 C3 "/>
    <s v="COSTOS INDIRECTOS"/>
    <x v="5"/>
    <s v="GASTOS IMPREVISTOS"/>
    <x v="0"/>
    <x v="0"/>
    <x v="0"/>
    <x v="0"/>
    <x v="1"/>
    <x v="0"/>
    <x v="0"/>
    <x v="1"/>
    <n v="43364080"/>
    <n v="0"/>
    <n v="0"/>
  </r>
  <r>
    <n v="339"/>
    <n v="375"/>
    <s v="FEI FEICDCINSRFAGH20003 C3 "/>
    <s v="TRAVEL"/>
    <x v="9"/>
    <s v="VIATICOS DE LOS FUNCIONARIOS EN COMISION"/>
    <x v="0"/>
    <x v="0"/>
    <x v="0"/>
    <x v="0"/>
    <x v="1"/>
    <x v="0"/>
    <x v="0"/>
    <x v="1"/>
    <n v="17000000"/>
    <n v="10000000"/>
    <n v="1383956"/>
  </r>
  <r>
    <n v="339"/>
    <n v="375"/>
    <s v="FEI FEICDCINSRFAGH20003 C3 "/>
    <s v="CONTRACTUAL"/>
    <x v="6"/>
    <s v="SERVICIOS PRESTADOS A LAS EMPRESAS Y SERVICIOS DE PRODUCCION "/>
    <x v="0"/>
    <x v="0"/>
    <x v="0"/>
    <x v="0"/>
    <x v="1"/>
    <x v="0"/>
    <x v="0"/>
    <x v="1"/>
    <n v="32771364"/>
    <n v="32558364"/>
    <n v="32558364"/>
  </r>
  <r>
    <n v="339"/>
    <n v="375"/>
    <s v="FEI FEICDCINSRFAGH20003 C3 "/>
    <s v="OTROS"/>
    <x v="5"/>
    <s v="GASTOS IMPREVISTOS"/>
    <x v="0"/>
    <x v="0"/>
    <x v="0"/>
    <x v="0"/>
    <x v="1"/>
    <x v="0"/>
    <x v="0"/>
    <x v="1"/>
    <n v="39356571"/>
    <n v="39356571"/>
    <n v="39356571"/>
  </r>
  <r>
    <n v="340"/>
    <n v="376"/>
    <s v="FCDO FEI TDR TB OMS INS"/>
    <s v="CONTRACTUAL"/>
    <x v="6"/>
    <s v="SERVICIOS PRESTADOS A LAS EMPRESAS Y SERVICIOS DE PRODUCCION "/>
    <x v="0"/>
    <x v="0"/>
    <x v="0"/>
    <x v="0"/>
    <x v="1"/>
    <x v="0"/>
    <x v="0"/>
    <x v="1"/>
    <n v="73708896"/>
    <n v="67383891.879999995"/>
    <n v="39844067"/>
  </r>
  <r>
    <n v="341"/>
    <n v="377"/>
    <s v="MALARIA HARVARD INS"/>
    <s v="EQUIPMEN "/>
    <x v="7"/>
    <s v="OTROS EQUIPOS"/>
    <x v="0"/>
    <x v="0"/>
    <x v="0"/>
    <x v="0"/>
    <x v="1"/>
    <x v="0"/>
    <x v="0"/>
    <x v="1"/>
    <n v="295094952"/>
    <n v="241094952"/>
    <n v="241094952"/>
  </r>
  <r>
    <n v="341"/>
    <n v="377"/>
    <s v="MALARIA HARVARD INS"/>
    <s v="PERSONNEL"/>
    <x v="2"/>
    <s v="SUELDO BASICO"/>
    <x v="0"/>
    <x v="0"/>
    <x v="0"/>
    <x v="0"/>
    <x v="1"/>
    <x v="0"/>
    <x v="0"/>
    <x v="1"/>
    <n v="216372795"/>
    <n v="214236186"/>
    <n v="89443120"/>
  </r>
  <r>
    <n v="341"/>
    <n v="377"/>
    <s v="MALARIA HARVARD INS"/>
    <s v="TRAVEL"/>
    <x v="9"/>
    <s v="VIATICOS DE LOS FUNCIONARIOS EN COMISION"/>
    <x v="0"/>
    <x v="0"/>
    <x v="0"/>
    <x v="0"/>
    <x v="1"/>
    <x v="0"/>
    <x v="0"/>
    <x v="1"/>
    <n v="26448000"/>
    <n v="4500000"/>
    <n v="5618508.4800000004"/>
  </r>
  <r>
    <n v="341"/>
    <n v="377"/>
    <s v="MALARIA HARVARD INS"/>
    <s v="SUPPLIES"/>
    <x v="8"/>
    <s v="OTROS BIENES TRANSPORTABLES EXCEPTO PRODUCTOS METALICOS, MAQUINARIA Y EQUIPO"/>
    <x v="0"/>
    <x v="0"/>
    <x v="0"/>
    <x v="0"/>
    <x v="1"/>
    <x v="0"/>
    <x v="0"/>
    <x v="1"/>
    <n v="200199557"/>
    <n v="160233197"/>
    <n v="166642523.94"/>
  </r>
  <r>
    <n v="341"/>
    <n v="377"/>
    <s v="MALARIA HARVARD INS"/>
    <s v="OTHERS"/>
    <x v="5"/>
    <s v="GASTOS IMPREVISTOS"/>
    <x v="0"/>
    <x v="0"/>
    <x v="0"/>
    <x v="0"/>
    <x v="1"/>
    <x v="0"/>
    <x v="0"/>
    <x v="1"/>
    <n v="7400000"/>
    <n v="5000000"/>
    <n v="0"/>
  </r>
  <r>
    <n v="344"/>
    <n v="378"/>
    <s v="FCO FEI-CDC-INS-RFA-GH-20-003 CV FI"/>
    <s v="CONSULTANTS"/>
    <x v="2"/>
    <s v="SUELDO BASICO"/>
    <x v="0"/>
    <x v="0"/>
    <x v="0"/>
    <x v="0"/>
    <x v="1"/>
    <x v="0"/>
    <x v="0"/>
    <x v="1"/>
    <n v="647981440"/>
    <n v="575936430"/>
    <n v="504523431"/>
  </r>
  <r>
    <n v="344"/>
    <n v="378"/>
    <s v="FCO FEI-CDC-INS-RFA-GH-20-003 CV FI"/>
    <s v="CONTRACTUAL"/>
    <x v="6"/>
    <s v="SERVICIOS PRESTADOS A LAS EMPRESAS Y SERVICIOS DE PRODUCCION "/>
    <x v="0"/>
    <x v="0"/>
    <x v="0"/>
    <x v="0"/>
    <x v="1"/>
    <x v="0"/>
    <x v="0"/>
    <x v="1"/>
    <n v="43113915"/>
    <n v="16959150"/>
    <n v="16959150"/>
  </r>
  <r>
    <n v="344"/>
    <n v="378"/>
    <s v="FCO FEI-CDC-INS-RFA-GH-20-003 CV FI"/>
    <s v="SALIDAS DE CAMPO"/>
    <x v="9"/>
    <s v="VIATICOS DE LOS FUNCIONARIOS EN COMISION"/>
    <x v="0"/>
    <x v="0"/>
    <x v="0"/>
    <x v="0"/>
    <x v="1"/>
    <x v="0"/>
    <x v="0"/>
    <x v="1"/>
    <n v="89600000"/>
    <n v="39600000"/>
    <n v="30784244"/>
  </r>
  <r>
    <n v="344"/>
    <n v="378"/>
    <s v="FCO FEI-CDC-INS-RFA-GH-20-003 CV FI"/>
    <s v="OTHERS"/>
    <x v="5"/>
    <s v="GASTOS IMPREVISTOS"/>
    <x v="0"/>
    <x v="0"/>
    <x v="0"/>
    <x v="0"/>
    <x v="1"/>
    <x v="0"/>
    <x v="0"/>
    <x v="1"/>
    <m/>
    <m/>
    <n v="0"/>
  </r>
  <r>
    <n v="344"/>
    <n v="378"/>
    <s v="FCO FEI-CDC-INS-RFA-GH-20-003 CV FI"/>
    <s v="SUPPLIES"/>
    <x v="8"/>
    <s v="OTROS BIENES TRANSPORTABLES EXCEPTO PRODUCTOS METALICOS, MAQUINARIA Y EQUIPO"/>
    <x v="0"/>
    <x v="0"/>
    <x v="0"/>
    <x v="0"/>
    <x v="1"/>
    <x v="0"/>
    <x v="0"/>
    <x v="1"/>
    <n v="155081610"/>
    <n v="65186560"/>
    <n v="58186560"/>
  </r>
  <r>
    <n v="344"/>
    <n v="378"/>
    <s v="FCO FEI-CDC-INS-RFA-GH-20-003 CV FI"/>
    <s v="COSTOS INDIRECTOS"/>
    <x v="5"/>
    <s v="GASTOS IMPREVISTOS"/>
    <x v="0"/>
    <x v="0"/>
    <x v="0"/>
    <x v="0"/>
    <x v="1"/>
    <x v="0"/>
    <x v="0"/>
    <x v="1"/>
    <n v="63938800"/>
    <n v="5220000"/>
    <n v="5220000"/>
  </r>
  <r>
    <n v="358"/>
    <n v="379"/>
    <s v="FCO TENIASIS CISTERCERCOSIS "/>
    <s v="EQUIPOS"/>
    <x v="7"/>
    <s v="OTROS EQUIPOS"/>
    <x v="0"/>
    <x v="0"/>
    <x v="0"/>
    <x v="0"/>
    <x v="1"/>
    <x v="0"/>
    <x v="0"/>
    <x v="1"/>
    <n v="10000000"/>
    <n v="0"/>
    <n v="0"/>
  </r>
  <r>
    <n v="358"/>
    <n v="379"/>
    <s v="FCO TENIASIS CISTERCERCOSIS "/>
    <s v="MATERIALES E INSUMOS"/>
    <x v="8"/>
    <s v="OTROS BIENES TRANSPORTABLES EXCEPTO PRODUCTOS METALICOS, MAQUINARIA Y EQUIPO"/>
    <x v="0"/>
    <x v="0"/>
    <x v="0"/>
    <x v="0"/>
    <x v="1"/>
    <x v="0"/>
    <x v="0"/>
    <x v="1"/>
    <n v="82537631"/>
    <m/>
    <m/>
  </r>
  <r>
    <n v="358"/>
    <n v="379"/>
    <s v="FCO TENIASIS CISTERCERCOSIS "/>
    <s v="PERSONAL CIENTÍFICO"/>
    <x v="2"/>
    <s v="SUELDO BASICO"/>
    <x v="0"/>
    <x v="0"/>
    <x v="0"/>
    <x v="0"/>
    <x v="1"/>
    <x v="0"/>
    <x v="0"/>
    <x v="1"/>
    <n v="297632000"/>
    <n v="297632000"/>
    <n v="94805000"/>
  </r>
  <r>
    <n v="358"/>
    <n v="379"/>
    <s v="FCO TENIASIS CISTERCERCOSIS "/>
    <s v="PUBLICACIONES"/>
    <x v="6"/>
    <s v="SERVICIOS PRESTADOS A LAS EMPRESAS Y SERVICIOS DE PRODUCCION "/>
    <x v="0"/>
    <x v="0"/>
    <x v="0"/>
    <x v="0"/>
    <x v="1"/>
    <x v="0"/>
    <x v="0"/>
    <x v="1"/>
    <m/>
    <m/>
    <m/>
  </r>
  <r>
    <n v="358"/>
    <n v="379"/>
    <s v="FCO TENIASIS CISTERCERCOSIS "/>
    <s v="SALIDAS DE CAMPO"/>
    <x v="9"/>
    <s v="VIATICOS DE LOS FUNCIONARIOS EN COMISION"/>
    <x v="0"/>
    <x v="0"/>
    <x v="0"/>
    <x v="0"/>
    <x v="1"/>
    <x v="0"/>
    <x v="0"/>
    <x v="1"/>
    <n v="100000000"/>
    <n v="0"/>
    <n v="3172003"/>
  </r>
  <r>
    <n v="358"/>
    <n v="379"/>
    <s v="FCO TENIASIS CISTERCERCOSIS "/>
    <s v="SERVICIOS TÉCNICOS"/>
    <x v="6"/>
    <s v="SERVICIOS PRESTADOS A LAS EMPRESAS Y SERVICIOS DE PRODUCCION "/>
    <x v="0"/>
    <x v="0"/>
    <x v="0"/>
    <x v="0"/>
    <x v="1"/>
    <x v="0"/>
    <x v="0"/>
    <x v="1"/>
    <m/>
    <m/>
    <m/>
  </r>
  <r>
    <n v="358"/>
    <n v="379"/>
    <s v="FCO TENIASIS CISTERCERCOSIS "/>
    <s v="GASTOS DE OPERACIÓN"/>
    <x v="5"/>
    <s v="GASTOS IMPREVISTOS"/>
    <x v="0"/>
    <x v="0"/>
    <x v="0"/>
    <x v="0"/>
    <x v="1"/>
    <x v="0"/>
    <x v="0"/>
    <x v="1"/>
    <n v="25000000"/>
    <n v="25000000"/>
    <n v="25000000"/>
  </r>
  <r>
    <n v="358"/>
    <n v="379"/>
    <s v="FCO TENIASIS CISTERCERCOSIS "/>
    <s v="GESTIÓN DE INSTRUMENTO EN CTEI"/>
    <x v="6"/>
    <s v="SERVICIOS PRESTADOS A LAS EMPRESAS Y SERVICIOS DE PRODUCCION "/>
    <x v="0"/>
    <x v="0"/>
    <x v="0"/>
    <x v="0"/>
    <x v="1"/>
    <x v="0"/>
    <x v="0"/>
    <x v="1"/>
    <n v="42856607"/>
    <n v="42856607"/>
    <n v="42856607"/>
  </r>
  <r>
    <n v="359"/>
    <n v="380"/>
    <s v="FCO CARACTERISTICAS MOLECULARES"/>
    <s v="Human resources"/>
    <x v="2"/>
    <s v="SUELDO BASICO"/>
    <x v="0"/>
    <x v="0"/>
    <x v="0"/>
    <x v="0"/>
    <x v="1"/>
    <x v="0"/>
    <x v="0"/>
    <x v="1"/>
    <n v="79200000"/>
    <n v="54683200"/>
    <n v="54683200"/>
  </r>
  <r>
    <n v="359"/>
    <n v="380"/>
    <s v="FCO CARACTERISTICAS MOLECULARES"/>
    <s v="Reagents"/>
    <x v="8"/>
    <s v="OTROS BIENES TRANSPORTABLES EXCEPTO PRODUCTOS METALICOS, MAQUINARIA Y EQUIPO"/>
    <x v="0"/>
    <x v="0"/>
    <x v="0"/>
    <x v="0"/>
    <x v="1"/>
    <x v="0"/>
    <x v="0"/>
    <x v="1"/>
    <n v="209434704"/>
    <n v="208121492"/>
    <n v="0"/>
  </r>
  <r>
    <n v="359"/>
    <n v="380"/>
    <s v="FCO CARACTERISTICAS MOLECULARES"/>
    <s v="Publications"/>
    <x v="6"/>
    <s v="SERVICIOS PRESTADOS A LAS EMPRESAS Y SERVICIOS DE PRODUCCION "/>
    <x v="0"/>
    <x v="0"/>
    <x v="0"/>
    <x v="0"/>
    <x v="1"/>
    <x v="0"/>
    <x v="0"/>
    <x v="1"/>
    <n v="0"/>
    <n v="0"/>
    <n v="0"/>
  </r>
  <r>
    <n v="359"/>
    <n v="380"/>
    <s v="FCO CARACTERISTICAS MOLECULARES"/>
    <s v="Administration"/>
    <x v="5"/>
    <s v="GASTOS IMPREVISTOS"/>
    <x v="0"/>
    <x v="0"/>
    <x v="0"/>
    <x v="0"/>
    <x v="1"/>
    <x v="0"/>
    <x v="0"/>
    <x v="1"/>
    <n v="13936000"/>
    <n v="13936000"/>
    <n v="13936000"/>
  </r>
  <r>
    <n v="360"/>
    <n v="381"/>
    <s v="FCO FEI CDCRFACK 212101"/>
    <s v="Consultants- Personal "/>
    <x v="2"/>
    <s v="SUELDO BASICO"/>
    <x v="0"/>
    <x v="0"/>
    <x v="0"/>
    <x v="0"/>
    <x v="1"/>
    <x v="0"/>
    <x v="0"/>
    <x v="1"/>
    <n v="247402460"/>
    <n v="238500260"/>
    <n v="202996841"/>
  </r>
  <r>
    <n v="360"/>
    <n v="381"/>
    <s v="FCO FEI CDCRFACK 212102"/>
    <s v="Travel - Salidas de Campo"/>
    <x v="9"/>
    <s v="VIATICOS DE LOS FUNCIONARIOS EN COMISION"/>
    <x v="0"/>
    <x v="0"/>
    <x v="0"/>
    <x v="0"/>
    <x v="1"/>
    <x v="0"/>
    <x v="0"/>
    <x v="1"/>
    <n v="54150209"/>
    <n v="9829670"/>
    <n v="1829670"/>
  </r>
  <r>
    <n v="360"/>
    <n v="381"/>
    <s v="FCO FEI CDCRFACK 212103"/>
    <s v="Contractual -Fiduciary Commission"/>
    <x v="6"/>
    <s v="SERVICIOS PRESTADOS A LAS EMPRESAS Y SERVICIOS DE PRODUCCION "/>
    <x v="0"/>
    <x v="0"/>
    <x v="0"/>
    <x v="0"/>
    <x v="1"/>
    <x v="0"/>
    <x v="0"/>
    <x v="1"/>
    <n v="0"/>
    <n v="0"/>
    <n v="0"/>
  </r>
  <r>
    <n v="360"/>
    <n v="381"/>
    <s v="FCO FEI CDCRFACK 212103"/>
    <s v="Otros- Other"/>
    <x v="5"/>
    <s v="GASTOS IMPREVISTOS"/>
    <x v="0"/>
    <x v="0"/>
    <x v="0"/>
    <x v="0"/>
    <x v="1"/>
    <x v="0"/>
    <x v="0"/>
    <x v="1"/>
    <n v="14081793"/>
    <n v="4382588.6900000004"/>
    <n v="4382588.6900000004"/>
  </r>
  <r>
    <n v="360"/>
    <n v="381"/>
    <s v="FCO FEI CDCRFACK 212103"/>
    <s v="Equipos"/>
    <x v="7"/>
    <s v="OTROS EQUIPOS"/>
    <x v="0"/>
    <x v="0"/>
    <x v="0"/>
    <x v="0"/>
    <x v="1"/>
    <x v="0"/>
    <x v="0"/>
    <x v="1"/>
    <n v="90452622"/>
    <n v="20960660"/>
    <n v="0"/>
  </r>
  <r>
    <n v="360"/>
    <n v="381"/>
    <s v="FCO FEI CDCRFACK 212103"/>
    <s v="Supplies"/>
    <x v="8"/>
    <s v="OTROS BIENES TRANSPORTABLES EXCEPTO PRODUCTOS METALICOS, MAQUINARIA Y EQUIPO"/>
    <x v="0"/>
    <x v="0"/>
    <x v="0"/>
    <x v="0"/>
    <x v="1"/>
    <x v="0"/>
    <x v="0"/>
    <x v="1"/>
    <n v="166945060"/>
    <n v="61824993.090000004"/>
    <m/>
  </r>
  <r>
    <n v="360"/>
    <n v="381"/>
    <s v="FCO FEI CDCRFACK 212104 "/>
    <s v="Indirect Costs-Costos Indirectos"/>
    <x v="5"/>
    <s v="GASTOS IMPREVISTOS"/>
    <x v="0"/>
    <x v="0"/>
    <x v="0"/>
    <x v="0"/>
    <x v="1"/>
    <x v="0"/>
    <x v="0"/>
    <x v="1"/>
    <n v="16674431"/>
    <n v="0"/>
    <n v="0"/>
  </r>
  <r>
    <s v="330-2"/>
    <n v="371"/>
    <s v="FCO FEI-MINISTERIO DE TRABAJO"/>
    <s v="PERSONAL"/>
    <x v="2"/>
    <s v="SUELDO BASICO"/>
    <x v="0"/>
    <x v="0"/>
    <x v="0"/>
    <x v="0"/>
    <x v="4"/>
    <x v="0"/>
    <x v="0"/>
    <x v="1"/>
    <n v="43170000"/>
    <n v="43170000"/>
    <n v="43170000"/>
  </r>
  <r>
    <s v="330-2"/>
    <n v="371"/>
    <s v="FCO FEI-MINISTERIO DE TRABAJO"/>
    <s v="GMF"/>
    <x v="5"/>
    <s v="GASTOS IMPREVISTOS"/>
    <x v="0"/>
    <x v="0"/>
    <x v="0"/>
    <x v="0"/>
    <x v="4"/>
    <x v="0"/>
    <x v="0"/>
    <x v="1"/>
    <n v="476985.71"/>
    <n v="476985.71"/>
    <n v="476985.71"/>
  </r>
  <r>
    <s v="330-2"/>
    <n v="371"/>
    <s v="FCO FEI-MINISTERIO DE TRABAJO"/>
    <s v="EQUIPOS"/>
    <x v="7"/>
    <s v="OTROS EQUIPOS"/>
    <x v="0"/>
    <x v="0"/>
    <x v="0"/>
    <x v="0"/>
    <x v="4"/>
    <x v="0"/>
    <x v="0"/>
    <x v="1"/>
    <n v="0"/>
    <n v="0"/>
    <n v="19828999"/>
  </r>
  <r>
    <s v="330-2"/>
    <n v="371"/>
    <s v="FCO FEI-MINISTERIO DE TRABAJO"/>
    <s v="MATERIALES E INSUMOS"/>
    <x v="8"/>
    <s v="OTROS BIENES TRANSPORTABLES EXCEPTO PRODUCTOS METALICOS, MAQUINARIA Y EQUIPO"/>
    <x v="0"/>
    <x v="0"/>
    <x v="0"/>
    <x v="0"/>
    <x v="4"/>
    <x v="0"/>
    <x v="0"/>
    <x v="1"/>
    <m/>
    <m/>
    <m/>
  </r>
  <r>
    <s v="330-2"/>
    <n v="371"/>
    <s v="FCO FEI-MINISTERIO DE TRABAJO"/>
    <s v="SERVICIOS TECNICOS"/>
    <x v="6"/>
    <s v="SERVICIOS PRESTADOS A LAS EMPRESAS Y SERVICIOS DE PRODUCCION "/>
    <x v="0"/>
    <x v="0"/>
    <x v="0"/>
    <x v="0"/>
    <x v="4"/>
    <x v="0"/>
    <x v="0"/>
    <x v="1"/>
    <n v="388674700"/>
    <n v="388356700"/>
    <n v="58301205"/>
  </r>
  <r>
    <s v="330-3"/>
    <n v="371"/>
    <s v="FCO FEI-MINISTERIO DE TRABAJO"/>
    <s v="PERSONAL"/>
    <x v="2"/>
    <s v="SUELDO BASICO"/>
    <x v="0"/>
    <x v="0"/>
    <x v="0"/>
    <x v="0"/>
    <x v="4"/>
    <x v="0"/>
    <x v="0"/>
    <x v="1"/>
    <n v="241200000"/>
    <n v="241200000"/>
    <n v="141430000"/>
  </r>
  <r>
    <s v="330-3"/>
    <n v="371"/>
    <s v="FCO FEI-MINISTERIO DE TRABAJO"/>
    <s v="GMF"/>
    <x v="5"/>
    <s v="GASTOS IMPREVISTOS"/>
    <x v="0"/>
    <x v="0"/>
    <x v="0"/>
    <x v="0"/>
    <x v="4"/>
    <x v="0"/>
    <x v="0"/>
    <x v="1"/>
    <n v="1908639.22"/>
    <n v="1908639.22"/>
    <n v="1908639.22"/>
  </r>
  <r>
    <s v="330-3"/>
    <n v="371"/>
    <s v="FCO FEI-MINISTERIO DE TRABAJO"/>
    <s v="EQUIPOS"/>
    <x v="7"/>
    <s v="OTROS EQUIPOS"/>
    <x v="0"/>
    <x v="0"/>
    <x v="0"/>
    <x v="0"/>
    <x v="4"/>
    <x v="0"/>
    <x v="0"/>
    <x v="1"/>
    <n v="0"/>
    <n v="0"/>
    <n v="0"/>
  </r>
  <r>
    <s v="330-3"/>
    <n v="371"/>
    <s v="FCO FEI-MINISTERIO DE TRABAJO"/>
    <s v="MATERIALES E INSUMOS"/>
    <x v="8"/>
    <s v="OTROS BIENES TRANSPORTABLES EXCEPTO PRODUCTOS METALICOS, MAQUINARIA Y EQUIPO"/>
    <x v="0"/>
    <x v="0"/>
    <x v="0"/>
    <x v="0"/>
    <x v="4"/>
    <x v="0"/>
    <x v="0"/>
    <x v="1"/>
    <n v="436203137.44999999"/>
    <n v="255549057"/>
    <n v="255549056.5"/>
  </r>
  <r>
    <s v="330-3"/>
    <n v="371"/>
    <s v="FCO FEI-MINISTERIO DE TRABAJO"/>
    <s v="VIAJES SALIDAS DE CAMPO"/>
    <x v="9"/>
    <s v="VIATICOS DE LOS FUNCIONARIOS EN COMISION"/>
    <x v="0"/>
    <x v="0"/>
    <x v="0"/>
    <x v="0"/>
    <x v="4"/>
    <x v="0"/>
    <x v="0"/>
    <x v="1"/>
    <n v="120000000"/>
    <n v="120000000"/>
    <n v="119670723.5"/>
  </r>
  <r>
    <s v="330-3"/>
    <n v="371"/>
    <s v="FCO FEI-MINISTERIO DE TRABAJO"/>
    <s v="SERVICIOS TECNICOS"/>
    <x v="6"/>
    <s v="SERVICIOS PRESTADOS A LAS EMPRESAS Y SERVICIOS DE PRODUCCION "/>
    <x v="0"/>
    <x v="0"/>
    <x v="0"/>
    <x v="0"/>
    <x v="4"/>
    <x v="0"/>
    <x v="0"/>
    <x v="1"/>
    <n v="61000000"/>
    <n v="58492800"/>
    <n v="29246400"/>
  </r>
  <r>
    <s v="330-3"/>
    <n v="371"/>
    <s v="FCO FEI-MINISTERIO DE TRABAJO"/>
    <s v="PUBLICACIONES"/>
    <x v="6"/>
    <s v="SERVICIOS PRESTADOS A LAS EMPRESAS Y SERVICIOS DE PRODUCCION "/>
    <x v="0"/>
    <x v="0"/>
    <x v="0"/>
    <x v="0"/>
    <x v="4"/>
    <x v="0"/>
    <x v="0"/>
    <x v="1"/>
    <m/>
    <m/>
    <n v="0"/>
  </r>
  <r>
    <s v="330-3"/>
    <n v="371"/>
    <s v="FCO FEI-MINISTERIO DE TRABAJO"/>
    <s v="EVENTOS ACADEMICOS"/>
    <x v="10"/>
    <s v="COMERCIO Y DISTRIBUCION; ALOJAMIENTO; SERVICIOS DE SUMINISTRO DE COMIDAS Y BEBIDAS; SERVICIOS DE TRANSPORTE; Y SERVICIOS DE DISTRIBUCION DE ELECTRICIDAD, GAS Y AGUA"/>
    <x v="0"/>
    <x v="0"/>
    <x v="0"/>
    <x v="0"/>
    <x v="4"/>
    <x v="0"/>
    <x v="0"/>
    <x v="1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6">
  <r>
    <x v="0"/>
    <s v="Rendimientos recursos de terceros"/>
    <x v="0"/>
    <x v="0"/>
    <s v="Otros Rendimientos Financieros"/>
    <x v="0"/>
    <x v="0"/>
    <n v="2486242381.68502"/>
    <n v="2486242381.68502"/>
    <n v="1360443573.2399998"/>
    <m/>
    <n v="234337354.52999991"/>
    <m/>
    <n v="1594780927.7699997"/>
  </r>
  <r>
    <x v="1"/>
    <s v="Recursos de terceros en administración"/>
    <x v="0"/>
    <x v="1"/>
    <s v="Recursos de terceros"/>
    <x v="0"/>
    <x v="0"/>
    <n v="925577122.5"/>
    <n v="925577122.5"/>
    <n v="590974700.27999997"/>
    <m/>
    <n v="271674182.22000003"/>
    <m/>
    <n v="862648882.5"/>
  </r>
  <r>
    <x v="2"/>
    <s v="Donaciones- Sector privado -No condicionadas a la adquisición de un activo "/>
    <x v="0"/>
    <x v="2"/>
    <s v="Donaciones"/>
    <x v="0"/>
    <x v="0"/>
    <n v="1946667"/>
    <n v="1946667"/>
    <n v="0"/>
    <m/>
    <n v="1946667"/>
    <m/>
    <n v="1946667"/>
  </r>
  <r>
    <x v="2"/>
    <s v="Donaciones- Sector privado -No condicionadas a la adquisición de un activo "/>
    <x v="0"/>
    <x v="2"/>
    <s v="Donaciones"/>
    <x v="0"/>
    <x v="0"/>
    <n v="40000000"/>
    <n v="40000000"/>
    <n v="0"/>
    <m/>
    <n v="40000000"/>
    <m/>
    <n v="40000000"/>
  </r>
  <r>
    <x v="2"/>
    <s v="Donaciones- Sector privado -No condicionadas a la adquisición de un activo "/>
    <x v="0"/>
    <x v="2"/>
    <s v="Donaciones"/>
    <x v="0"/>
    <x v="0"/>
    <n v="25378102.350000001"/>
    <n v="25378102.350000001"/>
    <n v="0"/>
    <m/>
    <n v="25378102.350000001"/>
    <m/>
    <n v="25378102.350000001"/>
  </r>
  <r>
    <x v="2"/>
    <s v="Donaciones- Sector privado -No condicionadas a la adquisición de un activo "/>
    <x v="0"/>
    <x v="2"/>
    <s v="Donaciones"/>
    <x v="0"/>
    <x v="0"/>
    <n v="271702.59999999998"/>
    <n v="271702.59999999998"/>
    <n v="0"/>
    <m/>
    <n v="271702.59999999998"/>
    <m/>
    <n v="271702.59999999998"/>
  </r>
  <r>
    <x v="1"/>
    <s v="Recursos de terceros en administración"/>
    <x v="0"/>
    <x v="1"/>
    <s v="Recursos de terceros"/>
    <x v="1"/>
    <x v="0"/>
    <n v="3600000"/>
    <n v="3600000"/>
    <n v="0"/>
    <m/>
    <n v="3600000"/>
    <m/>
    <n v="3600000"/>
  </r>
  <r>
    <x v="1"/>
    <s v="Recursos de terceros en administración"/>
    <x v="0"/>
    <x v="1"/>
    <s v="Recursos de terceros"/>
    <x v="1"/>
    <x v="0"/>
    <n v="46000000"/>
    <n v="46000000"/>
    <n v="0"/>
    <m/>
    <n v="46000000"/>
    <m/>
    <n v="46000000"/>
  </r>
  <r>
    <x v="1"/>
    <s v="Recursos de terceros en administración"/>
    <x v="0"/>
    <x v="1"/>
    <s v="Recursos de terceros"/>
    <x v="1"/>
    <x v="0"/>
    <n v="2669069"/>
    <n v="2669069"/>
    <n v="0"/>
    <m/>
    <n v="2669069"/>
    <m/>
    <n v="2669069"/>
  </r>
  <r>
    <x v="1"/>
    <s v="Recursos de terceros en administración"/>
    <x v="0"/>
    <x v="1"/>
    <s v="Recursos de terceros"/>
    <x v="1"/>
    <x v="0"/>
    <n v="33078257"/>
    <n v="33078257"/>
    <n v="0"/>
    <m/>
    <n v="33078257"/>
    <m/>
    <n v="33078257"/>
  </r>
  <r>
    <x v="1"/>
    <s v="Recursos de terceros en administración"/>
    <x v="0"/>
    <x v="1"/>
    <s v="Recursos de terceros"/>
    <x v="1"/>
    <x v="0"/>
    <n v="35550573"/>
    <n v="35550573"/>
    <n v="0"/>
    <m/>
    <n v="35550573"/>
    <m/>
    <n v="35550573"/>
  </r>
  <r>
    <x v="1"/>
    <s v="Recursos de terceros en administración"/>
    <x v="0"/>
    <x v="1"/>
    <s v="Recursos de terceros"/>
    <x v="1"/>
    <x v="0"/>
    <n v="0"/>
    <n v="0"/>
    <n v="0"/>
    <m/>
    <n v="0"/>
    <m/>
    <n v="0"/>
  </r>
  <r>
    <x v="1"/>
    <s v="Recursos de terceros en administración"/>
    <x v="0"/>
    <x v="1"/>
    <s v="Recursos de terceros"/>
    <x v="1"/>
    <x v="0"/>
    <n v="6417200"/>
    <n v="6417200"/>
    <n v="0"/>
    <m/>
    <n v="6417200"/>
    <m/>
    <n v="6417200"/>
  </r>
  <r>
    <x v="1"/>
    <s v="Recursos de terceros en administración"/>
    <x v="0"/>
    <x v="1"/>
    <s v="Recursos de terceros"/>
    <x v="1"/>
    <x v="0"/>
    <n v="61926520"/>
    <n v="61926520"/>
    <n v="0"/>
    <m/>
    <n v="61926520"/>
    <m/>
    <n v="61926520"/>
  </r>
  <r>
    <x v="1"/>
    <s v="Recursos de terceros en administración"/>
    <x v="0"/>
    <x v="1"/>
    <s v="Recursos de terceros"/>
    <x v="1"/>
    <x v="0"/>
    <n v="56694890"/>
    <n v="56694890"/>
    <n v="0"/>
    <m/>
    <n v="56694890"/>
    <m/>
    <n v="56694890"/>
  </r>
  <r>
    <x v="1"/>
    <s v="Recursos de terceros en administración"/>
    <x v="0"/>
    <x v="1"/>
    <s v="Recursos de terceros"/>
    <x v="1"/>
    <x v="0"/>
    <n v="189862"/>
    <n v="189862"/>
    <n v="0"/>
    <m/>
    <n v="189862"/>
    <m/>
    <n v="189862"/>
  </r>
  <r>
    <x v="1"/>
    <s v="Recursos de terceros en administración"/>
    <x v="0"/>
    <x v="1"/>
    <s v="Recursos de terceros"/>
    <x v="1"/>
    <x v="0"/>
    <n v="0"/>
    <n v="0"/>
    <n v="0"/>
    <m/>
    <n v="0"/>
    <m/>
    <n v="0"/>
  </r>
  <r>
    <x v="1"/>
    <s v="Recursos de terceros en administración"/>
    <x v="0"/>
    <x v="1"/>
    <s v="Recursos de terceros"/>
    <x v="1"/>
    <x v="0"/>
    <n v="1500000"/>
    <n v="1500000"/>
    <n v="0"/>
    <m/>
    <n v="1500000"/>
    <m/>
    <n v="1500000"/>
  </r>
  <r>
    <x v="1"/>
    <s v="Recursos de terceros en administración"/>
    <x v="0"/>
    <x v="1"/>
    <s v="Recursos de terceros"/>
    <x v="1"/>
    <x v="0"/>
    <n v="14873000"/>
    <n v="14873000"/>
    <n v="0"/>
    <m/>
    <n v="14873000"/>
    <m/>
    <n v="14873000"/>
  </r>
  <r>
    <x v="1"/>
    <s v="Recursos de terceros en administración"/>
    <x v="0"/>
    <x v="1"/>
    <s v="Recursos de terceros"/>
    <x v="1"/>
    <x v="0"/>
    <n v="0"/>
    <n v="0"/>
    <n v="0"/>
    <m/>
    <n v="0"/>
    <m/>
    <n v="0"/>
  </r>
  <r>
    <x v="3"/>
    <s v="Recursos departamentales y distritales para aseguramiento"/>
    <x v="0"/>
    <x v="3"/>
    <s v="Otras transferencias corrientes de otras entidades del gobierno general"/>
    <x v="2"/>
    <x v="0"/>
    <n v="0"/>
    <n v="0"/>
    <n v="0"/>
    <m/>
    <n v="0"/>
    <m/>
    <n v="0"/>
  </r>
  <r>
    <x v="3"/>
    <s v="Recursos departamentales y distritales para aseguramiento"/>
    <x v="0"/>
    <x v="3"/>
    <s v="Otras transferencias corrientes de otras entidades del gobierno general"/>
    <x v="2"/>
    <x v="0"/>
    <n v="2521441"/>
    <n v="2521441"/>
    <n v="0"/>
    <m/>
    <n v="2521441"/>
    <m/>
    <n v="2521441"/>
  </r>
  <r>
    <x v="3"/>
    <s v="Recursos departamentales y distritales para aseguramiento"/>
    <x v="0"/>
    <x v="3"/>
    <s v="Otras transferencias corrientes de otras entidades del gobierno general"/>
    <x v="2"/>
    <x v="0"/>
    <n v="500000"/>
    <n v="500000"/>
    <n v="0"/>
    <m/>
    <n v="500000"/>
    <m/>
    <n v="500000"/>
  </r>
  <r>
    <x v="3"/>
    <s v="Recursos departamentales y distritales para aseguramiento"/>
    <x v="0"/>
    <x v="3"/>
    <s v="Otras transferencias corrientes de otras entidades del gobierno general"/>
    <x v="2"/>
    <x v="0"/>
    <n v="0"/>
    <n v="0"/>
    <n v="0"/>
    <m/>
    <n v="0"/>
    <m/>
    <n v="0"/>
  </r>
  <r>
    <x v="1"/>
    <s v="Recursos de terceros en administración"/>
    <x v="0"/>
    <x v="1"/>
    <s v="Recursos de terceros"/>
    <x v="1"/>
    <x v="0"/>
    <n v="140344"/>
    <n v="140344"/>
    <n v="0"/>
    <m/>
    <n v="140344"/>
    <m/>
    <n v="140344"/>
  </r>
  <r>
    <x v="1"/>
    <s v="Recursos de terceros en administración"/>
    <x v="0"/>
    <x v="1"/>
    <s v="Recursos de terceros"/>
    <x v="1"/>
    <x v="0"/>
    <n v="2556900"/>
    <n v="2556900"/>
    <n v="0"/>
    <m/>
    <n v="2556900"/>
    <m/>
    <n v="2556900"/>
  </r>
  <r>
    <x v="1"/>
    <s v="Recursos de terceros en administración"/>
    <x v="0"/>
    <x v="1"/>
    <s v="Recursos de terceros"/>
    <x v="1"/>
    <x v="0"/>
    <n v="0"/>
    <n v="0"/>
    <n v="0"/>
    <m/>
    <n v="0"/>
    <m/>
    <n v="0"/>
  </r>
  <r>
    <x v="1"/>
    <s v="Recursos de terceros en administración"/>
    <x v="0"/>
    <x v="1"/>
    <s v="Recursos de terceros"/>
    <x v="1"/>
    <x v="0"/>
    <n v="1"/>
    <n v="1"/>
    <n v="0"/>
    <m/>
    <n v="1"/>
    <m/>
    <n v="1"/>
  </r>
  <r>
    <x v="1"/>
    <s v="Recursos de terceros en administración"/>
    <x v="0"/>
    <x v="1"/>
    <s v="Recursos de terceros"/>
    <x v="1"/>
    <x v="0"/>
    <n v="976620"/>
    <n v="976620"/>
    <n v="0"/>
    <m/>
    <n v="976620"/>
    <m/>
    <n v="976620"/>
  </r>
  <r>
    <x v="1"/>
    <s v="Recursos de terceros en administración"/>
    <x v="0"/>
    <x v="1"/>
    <s v="Recursos de terceros"/>
    <x v="1"/>
    <x v="0"/>
    <n v="1333333"/>
    <n v="1333333"/>
    <n v="0"/>
    <m/>
    <n v="1333333"/>
    <m/>
    <n v="1333333"/>
  </r>
  <r>
    <x v="1"/>
    <s v="Recursos de terceros en administración"/>
    <x v="0"/>
    <x v="1"/>
    <s v="Recursos de terceros"/>
    <x v="1"/>
    <x v="0"/>
    <n v="6000000"/>
    <n v="6000000"/>
    <n v="0"/>
    <m/>
    <n v="6000000"/>
    <m/>
    <n v="6000000"/>
  </r>
  <r>
    <x v="1"/>
    <s v="Recursos de terceros en administración"/>
    <x v="0"/>
    <x v="1"/>
    <s v="Recursos de terceros"/>
    <x v="1"/>
    <x v="0"/>
    <n v="4709850"/>
    <n v="4709850"/>
    <n v="0"/>
    <m/>
    <n v="4709850"/>
    <m/>
    <n v="4709850"/>
  </r>
  <r>
    <x v="1"/>
    <s v="Recursos de terceros en administración"/>
    <x v="0"/>
    <x v="1"/>
    <s v="Recursos de terceros"/>
    <x v="1"/>
    <x v="0"/>
    <n v="0"/>
    <n v="0"/>
    <n v="0"/>
    <m/>
    <n v="0"/>
    <m/>
    <n v="0"/>
  </r>
  <r>
    <x v="1"/>
    <s v="Recursos de terceros en administración"/>
    <x v="0"/>
    <x v="1"/>
    <s v="Recursos de terceros"/>
    <x v="1"/>
    <x v="0"/>
    <n v="0"/>
    <n v="0"/>
    <n v="0"/>
    <m/>
    <n v="0"/>
    <m/>
    <n v="0"/>
  </r>
  <r>
    <x v="1"/>
    <s v="Recursos de terceros en administración"/>
    <x v="0"/>
    <x v="1"/>
    <s v="Recursos de terceros"/>
    <x v="1"/>
    <x v="0"/>
    <n v="83151818.329999983"/>
    <n v="83151818.329999983"/>
    <n v="0"/>
    <m/>
    <n v="83151818.329999983"/>
    <m/>
    <n v="83151818.329999983"/>
  </r>
  <r>
    <x v="1"/>
    <s v="Recursos de terceros en administración"/>
    <x v="0"/>
    <x v="1"/>
    <s v="Recursos de terceros"/>
    <x v="1"/>
    <x v="0"/>
    <n v="3971800"/>
    <n v="3971800"/>
    <n v="0"/>
    <m/>
    <n v="3971800"/>
    <m/>
    <n v="3971800"/>
  </r>
  <r>
    <x v="1"/>
    <s v="Recursos de terceros en administración"/>
    <x v="0"/>
    <x v="1"/>
    <s v="Recursos de terceros"/>
    <x v="1"/>
    <x v="0"/>
    <n v="2500000"/>
    <n v="2500000"/>
    <n v="0"/>
    <m/>
    <n v="2500000"/>
    <m/>
    <n v="2500000"/>
  </r>
  <r>
    <x v="1"/>
    <s v="Recursos de terceros en administración"/>
    <x v="0"/>
    <x v="1"/>
    <s v="Recursos de terceros"/>
    <x v="1"/>
    <x v="0"/>
    <n v="15200000"/>
    <n v="15200000"/>
    <n v="0"/>
    <m/>
    <n v="15200000"/>
    <m/>
    <n v="15200000"/>
  </r>
  <r>
    <x v="1"/>
    <s v="Recursos de terceros en administración"/>
    <x v="0"/>
    <x v="1"/>
    <s v="Recursos de terceros"/>
    <x v="1"/>
    <x v="0"/>
    <n v="6709360"/>
    <n v="6709360"/>
    <n v="0"/>
    <m/>
    <n v="6709360"/>
    <m/>
    <n v="6709360"/>
  </r>
  <r>
    <x v="1"/>
    <s v="Recursos de terceros en administración"/>
    <x v="0"/>
    <x v="1"/>
    <s v="Recursos de terceros"/>
    <x v="1"/>
    <x v="0"/>
    <n v="9555750"/>
    <n v="9555750"/>
    <n v="0"/>
    <m/>
    <n v="9555750"/>
    <m/>
    <n v="9555750"/>
  </r>
  <r>
    <x v="1"/>
    <s v="Recursos de terceros en administración"/>
    <x v="0"/>
    <x v="1"/>
    <s v="Recursos de terceros"/>
    <x v="1"/>
    <x v="0"/>
    <n v="0"/>
    <n v="0"/>
    <n v="0"/>
    <m/>
    <n v="0"/>
    <m/>
    <n v="0"/>
  </r>
  <r>
    <x v="1"/>
    <s v="Recursos de terceros en administración"/>
    <x v="0"/>
    <x v="1"/>
    <s v="Recursos de terceros"/>
    <x v="1"/>
    <x v="0"/>
    <n v="8000000"/>
    <n v="8000000"/>
    <n v="0"/>
    <m/>
    <n v="8000000"/>
    <m/>
    <n v="8000000"/>
  </r>
  <r>
    <x v="1"/>
    <s v="Recursos de terceros en administración"/>
    <x v="0"/>
    <x v="1"/>
    <s v="Recursos de terceros"/>
    <x v="1"/>
    <x v="0"/>
    <n v="0"/>
    <n v="0"/>
    <n v="0"/>
    <m/>
    <n v="0"/>
    <m/>
    <n v="0"/>
  </r>
  <r>
    <x v="1"/>
    <s v="Recursos de terceros en administración"/>
    <x v="0"/>
    <x v="1"/>
    <s v="Recursos de terceros"/>
    <x v="1"/>
    <x v="0"/>
    <n v="0"/>
    <n v="0"/>
    <n v="0"/>
    <m/>
    <n v="0"/>
    <m/>
    <n v="0"/>
  </r>
  <r>
    <x v="1"/>
    <s v="Recursos de terceros en administración"/>
    <x v="0"/>
    <x v="1"/>
    <s v="Recursos de terceros"/>
    <x v="1"/>
    <x v="0"/>
    <n v="17454010"/>
    <n v="17454010"/>
    <n v="0"/>
    <m/>
    <n v="17454010"/>
    <m/>
    <n v="17454010"/>
  </r>
  <r>
    <x v="1"/>
    <s v="Recursos de terceros en administración"/>
    <x v="0"/>
    <x v="1"/>
    <s v="Recursos de terceros"/>
    <x v="1"/>
    <x v="0"/>
    <n v="10769"/>
    <n v="10769"/>
    <n v="0"/>
    <m/>
    <n v="10769"/>
    <m/>
    <n v="10769"/>
  </r>
  <r>
    <x v="1"/>
    <s v="Recursos de terceros en administración"/>
    <x v="0"/>
    <x v="1"/>
    <s v="Recursos de terceros"/>
    <x v="1"/>
    <x v="0"/>
    <n v="0"/>
    <n v="0"/>
    <n v="0"/>
    <m/>
    <n v="0"/>
    <m/>
    <n v="0"/>
  </r>
  <r>
    <x v="1"/>
    <s v="Recursos de terceros en administración"/>
    <x v="0"/>
    <x v="1"/>
    <s v="Recursos de terceros"/>
    <x v="1"/>
    <x v="0"/>
    <n v="0"/>
    <n v="0"/>
    <n v="0"/>
    <m/>
    <n v="0"/>
    <m/>
    <n v="0"/>
  </r>
  <r>
    <x v="1"/>
    <s v="Recursos de terceros en administración"/>
    <x v="0"/>
    <x v="1"/>
    <s v="Recursos de terceros"/>
    <x v="1"/>
    <x v="0"/>
    <n v="5422268"/>
    <n v="5422268"/>
    <n v="0"/>
    <m/>
    <n v="5422268"/>
    <m/>
    <n v="5422268"/>
  </r>
  <r>
    <x v="1"/>
    <s v="Recursos de terceros en administración"/>
    <x v="0"/>
    <x v="1"/>
    <s v="Recursos de terceros"/>
    <x v="1"/>
    <x v="0"/>
    <n v="0"/>
    <n v="0"/>
    <n v="0"/>
    <m/>
    <n v="0"/>
    <m/>
    <n v="0"/>
  </r>
  <r>
    <x v="1"/>
    <s v="Recursos de terceros en administración"/>
    <x v="0"/>
    <x v="1"/>
    <s v="Recursos de terceros"/>
    <x v="1"/>
    <x v="0"/>
    <n v="10545266"/>
    <n v="10545266"/>
    <n v="0"/>
    <m/>
    <n v="10545266"/>
    <m/>
    <n v="10545266"/>
  </r>
  <r>
    <x v="1"/>
    <s v="Recursos de terceros en administración"/>
    <x v="0"/>
    <x v="1"/>
    <s v="Recursos de terceros"/>
    <x v="1"/>
    <x v="0"/>
    <n v="10053852"/>
    <n v="10053852"/>
    <n v="0"/>
    <m/>
    <n v="10053852"/>
    <m/>
    <n v="10053852"/>
  </r>
  <r>
    <x v="1"/>
    <s v="Recursos de terceros en administración"/>
    <x v="0"/>
    <x v="1"/>
    <s v="Recursos de terceros"/>
    <x v="1"/>
    <x v="0"/>
    <n v="15000000"/>
    <n v="15000000"/>
    <n v="0"/>
    <m/>
    <n v="15000000"/>
    <m/>
    <n v="15000000"/>
  </r>
  <r>
    <x v="1"/>
    <s v="Recursos de terceros en administración"/>
    <x v="0"/>
    <x v="1"/>
    <s v="Recursos de terceros"/>
    <x v="1"/>
    <x v="0"/>
    <n v="1394"/>
    <n v="1394"/>
    <n v="0"/>
    <m/>
    <n v="1394"/>
    <m/>
    <n v="1394"/>
  </r>
  <r>
    <x v="1"/>
    <s v="Recursos de terceros en administración"/>
    <x v="0"/>
    <x v="1"/>
    <s v="Recursos de terceros"/>
    <x v="1"/>
    <x v="0"/>
    <n v="0"/>
    <n v="0"/>
    <n v="0"/>
    <m/>
    <n v="0"/>
    <m/>
    <n v="0"/>
  </r>
  <r>
    <x v="1"/>
    <s v="Recursos de terceros en administración"/>
    <x v="0"/>
    <x v="1"/>
    <s v="Recursos de terceros"/>
    <x v="1"/>
    <x v="0"/>
    <n v="5995584"/>
    <n v="5995584"/>
    <n v="0"/>
    <m/>
    <n v="5995584"/>
    <m/>
    <n v="5995584"/>
  </r>
  <r>
    <x v="1"/>
    <s v="Recursos de terceros en administración"/>
    <x v="0"/>
    <x v="1"/>
    <s v="Recursos de terceros"/>
    <x v="1"/>
    <x v="0"/>
    <n v="1323000"/>
    <n v="1323000"/>
    <n v="0"/>
    <m/>
    <n v="1323000"/>
    <m/>
    <n v="1323000"/>
  </r>
  <r>
    <x v="1"/>
    <s v="Recursos de terceros en administración"/>
    <x v="0"/>
    <x v="1"/>
    <s v="Recursos de terceros"/>
    <x v="1"/>
    <x v="0"/>
    <n v="14400000"/>
    <n v="14400000"/>
    <n v="0"/>
    <m/>
    <n v="14400000"/>
    <m/>
    <n v="14400000"/>
  </r>
  <r>
    <x v="1"/>
    <s v="Recursos de terceros en administración"/>
    <x v="0"/>
    <x v="1"/>
    <s v="Recursos de terceros"/>
    <x v="1"/>
    <x v="0"/>
    <n v="4876000"/>
    <n v="4876000"/>
    <n v="0"/>
    <m/>
    <n v="4876000"/>
    <m/>
    <n v="4876000"/>
  </r>
  <r>
    <x v="1"/>
    <s v="Recursos de terceros en administración"/>
    <x v="0"/>
    <x v="1"/>
    <s v="Recursos de terceros"/>
    <x v="1"/>
    <x v="0"/>
    <n v="0"/>
    <n v="0"/>
    <n v="0"/>
    <m/>
    <n v="0"/>
    <m/>
    <n v="0"/>
  </r>
  <r>
    <x v="1"/>
    <s v="Recursos de terceros en administración"/>
    <x v="0"/>
    <x v="1"/>
    <s v="Recursos de terceros"/>
    <x v="1"/>
    <x v="0"/>
    <n v="11880000"/>
    <n v="11880000"/>
    <n v="0"/>
    <m/>
    <n v="11880000"/>
    <m/>
    <n v="11880000"/>
  </r>
  <r>
    <x v="1"/>
    <s v="Recursos de terceros en administración"/>
    <x v="0"/>
    <x v="1"/>
    <s v="Recursos de terceros"/>
    <x v="1"/>
    <x v="0"/>
    <n v="4690190"/>
    <n v="4690190"/>
    <n v="0"/>
    <m/>
    <n v="4690190"/>
    <m/>
    <n v="4690190"/>
  </r>
  <r>
    <x v="1"/>
    <s v="Recursos de terceros en administración"/>
    <x v="0"/>
    <x v="1"/>
    <s v="Recursos de terceros"/>
    <x v="1"/>
    <x v="0"/>
    <n v="27200000"/>
    <n v="27200000"/>
    <n v="0"/>
    <m/>
    <n v="27200000"/>
    <m/>
    <n v="27200000"/>
  </r>
  <r>
    <x v="1"/>
    <s v="Recursos de terceros en administración"/>
    <x v="0"/>
    <x v="1"/>
    <s v="Recursos de terceros"/>
    <x v="1"/>
    <x v="0"/>
    <n v="0"/>
    <n v="0"/>
    <n v="0"/>
    <m/>
    <n v="0"/>
    <m/>
    <n v="0"/>
  </r>
  <r>
    <x v="1"/>
    <s v="Recursos de terceros en administración"/>
    <x v="0"/>
    <x v="1"/>
    <s v="Recursos de terceros"/>
    <x v="0"/>
    <x v="0"/>
    <n v="0"/>
    <n v="0"/>
    <n v="0"/>
    <m/>
    <n v="0"/>
    <m/>
    <n v="0"/>
  </r>
  <r>
    <x v="1"/>
    <s v="Recursos de terceros en administración"/>
    <x v="0"/>
    <x v="1"/>
    <s v="Recursos de terceros"/>
    <x v="0"/>
    <x v="0"/>
    <n v="1422392.43"/>
    <n v="1422392.43"/>
    <n v="0"/>
    <m/>
    <n v="1422392.43"/>
    <m/>
    <n v="1422392.43"/>
  </r>
  <r>
    <x v="1"/>
    <s v="Recursos de terceros en administración"/>
    <x v="0"/>
    <x v="1"/>
    <s v="Recursos de terceros"/>
    <x v="0"/>
    <x v="0"/>
    <n v="0"/>
    <n v="0"/>
    <n v="0"/>
    <m/>
    <n v="0"/>
    <m/>
    <n v="0"/>
  </r>
  <r>
    <x v="1"/>
    <s v="Recursos de terceros en administración"/>
    <x v="0"/>
    <x v="1"/>
    <s v="Recursos de terceros"/>
    <x v="0"/>
    <x v="0"/>
    <n v="0"/>
    <n v="0"/>
    <n v="0"/>
    <m/>
    <n v="0"/>
    <m/>
    <n v="0"/>
  </r>
  <r>
    <x v="1"/>
    <s v="Recursos de terceros en administración"/>
    <x v="0"/>
    <x v="1"/>
    <s v="Recursos de terceros"/>
    <x v="0"/>
    <x v="0"/>
    <n v="10993334"/>
    <n v="10993334"/>
    <n v="0"/>
    <m/>
    <n v="10993334"/>
    <m/>
    <n v="10993334"/>
  </r>
  <r>
    <x v="1"/>
    <s v="Recursos de terceros en administración"/>
    <x v="0"/>
    <x v="1"/>
    <s v="Recursos de terceros"/>
    <x v="0"/>
    <x v="0"/>
    <n v="0"/>
    <n v="0"/>
    <n v="0"/>
    <m/>
    <n v="0"/>
    <m/>
    <n v="0"/>
  </r>
  <r>
    <x v="1"/>
    <s v="Recursos de terceros en administración"/>
    <x v="0"/>
    <x v="1"/>
    <s v="Recursos de terceros"/>
    <x v="0"/>
    <x v="0"/>
    <n v="112245000"/>
    <n v="112245000"/>
    <n v="0"/>
    <m/>
    <n v="112245000"/>
    <m/>
    <n v="112245000"/>
  </r>
  <r>
    <x v="1"/>
    <s v="Recursos de terceros en administración"/>
    <x v="0"/>
    <x v="1"/>
    <s v="Recursos de terceros"/>
    <x v="0"/>
    <x v="0"/>
    <n v="571487725.37"/>
    <n v="571487725.37"/>
    <n v="173997000"/>
    <m/>
    <n v="397490725.37"/>
    <m/>
    <n v="571487725.37"/>
  </r>
  <r>
    <x v="1"/>
    <s v="Recursos de terceros en administración"/>
    <x v="0"/>
    <x v="1"/>
    <s v="Recursos de terceros"/>
    <x v="0"/>
    <x v="0"/>
    <n v="742716748.41000009"/>
    <n v="742716748.41000009"/>
    <n v="-18313823.5"/>
    <m/>
    <n v="761030571.91000009"/>
    <m/>
    <n v="742716748.41000009"/>
  </r>
  <r>
    <x v="1"/>
    <s v="Recursos de terceros en administración"/>
    <x v="0"/>
    <x v="1"/>
    <s v="Recursos de terceros"/>
    <x v="0"/>
    <x v="0"/>
    <n v="432401011.12"/>
    <n v="432401011.12"/>
    <n v="0"/>
    <m/>
    <n v="432401011.12"/>
    <m/>
    <n v="432401011.12"/>
  </r>
  <r>
    <x v="1"/>
    <s v="Recursos de terceros en administración"/>
    <x v="0"/>
    <x v="1"/>
    <s v="Recursos de terceros"/>
    <x v="0"/>
    <x v="0"/>
    <n v="467959967.5"/>
    <n v="467959967.5"/>
    <n v="142209346"/>
    <m/>
    <n v="325750621.5"/>
    <m/>
    <n v="467959967.5"/>
  </r>
  <r>
    <x v="1"/>
    <s v="Recursos de terceros en administración"/>
    <x v="0"/>
    <x v="1"/>
    <s v="Recursos de terceros"/>
    <x v="0"/>
    <x v="0"/>
    <n v="114945563.59999999"/>
    <n v="114945563.59999999"/>
    <n v="24191580.5"/>
    <m/>
    <n v="90753983.099999994"/>
    <m/>
    <n v="114945563.59999999"/>
  </r>
  <r>
    <x v="1"/>
    <s v="Recursos de terceros en administración"/>
    <x v="0"/>
    <x v="1"/>
    <s v="Recursos de terceros"/>
    <x v="0"/>
    <x v="0"/>
    <n v="758600427"/>
    <n v="758600427"/>
    <n v="0"/>
    <m/>
    <n v="758600427"/>
    <m/>
    <n v="758600427"/>
  </r>
  <r>
    <x v="1"/>
    <s v="Recursos de terceros en administración"/>
    <x v="0"/>
    <x v="1"/>
    <s v="Recursos de terceros"/>
    <x v="0"/>
    <x v="0"/>
    <n v="114471676"/>
    <n v="114471676"/>
    <n v="0"/>
    <m/>
    <n v="114471676"/>
    <m/>
    <n v="114471676"/>
  </r>
  <r>
    <x v="1"/>
    <s v="Recursos de terceros en administración"/>
    <x v="0"/>
    <x v="1"/>
    <s v="Recursos de terceros"/>
    <x v="0"/>
    <x v="0"/>
    <n v="152770089"/>
    <n v="152770089"/>
    <n v="0"/>
    <m/>
    <n v="152770089"/>
    <m/>
    <n v="152770089"/>
  </r>
  <r>
    <x v="1"/>
    <s v="Recursos de terceros en administración"/>
    <x v="0"/>
    <x v="1"/>
    <s v="Recursos de terceros"/>
    <x v="0"/>
    <x v="0"/>
    <n v="210000000"/>
    <n v="210000000"/>
    <n v="0"/>
    <m/>
    <n v="210000000"/>
    <m/>
    <n v="210000000"/>
  </r>
  <r>
    <x v="1"/>
    <s v="Recursos de terceros en administración"/>
    <x v="0"/>
    <x v="1"/>
    <s v="Recursos de terceros"/>
    <x v="0"/>
    <x v="0"/>
    <n v="35170450"/>
    <n v="35170450"/>
    <n v="0"/>
    <m/>
    <n v="35170450"/>
    <m/>
    <n v="35170450"/>
  </r>
  <r>
    <x v="1"/>
    <s v="Recursos de terceros en administración"/>
    <x v="0"/>
    <x v="1"/>
    <s v="Recursos de terceros"/>
    <x v="0"/>
    <x v="0"/>
    <n v="149999554"/>
    <n v="149999554"/>
    <n v="0"/>
    <m/>
    <n v="149999554"/>
    <m/>
    <n v="149999554"/>
  </r>
  <r>
    <x v="1"/>
    <s v="Recursos de terceros en administración"/>
    <x v="0"/>
    <x v="1"/>
    <s v="Recursos de terceros"/>
    <x v="0"/>
    <x v="0"/>
    <n v="99924340"/>
    <n v="99924340"/>
    <n v="0"/>
    <m/>
    <n v="99924340"/>
    <m/>
    <n v="99924340"/>
  </r>
  <r>
    <x v="1"/>
    <s v="Recursos de terceros en administración"/>
    <x v="0"/>
    <x v="1"/>
    <s v="Recursos de terceros"/>
    <x v="0"/>
    <x v="0"/>
    <n v="90991550"/>
    <n v="90991550"/>
    <n v="0"/>
    <m/>
    <n v="90991550"/>
    <m/>
    <n v="90991550"/>
  </r>
  <r>
    <x v="1"/>
    <s v="Recursos de terceros en administración"/>
    <x v="0"/>
    <x v="1"/>
    <s v="Recursos de terceros"/>
    <x v="0"/>
    <x v="0"/>
    <n v="39700000"/>
    <n v="39700000"/>
    <n v="0"/>
    <m/>
    <n v="39700000"/>
    <m/>
    <n v="39700000"/>
  </r>
  <r>
    <x v="1"/>
    <s v="Recursos de terceros en administración"/>
    <x v="0"/>
    <x v="1"/>
    <s v="Recursos de terceros"/>
    <x v="0"/>
    <x v="0"/>
    <n v="1267050548"/>
    <n v="1267050548"/>
    <n v="0"/>
    <m/>
    <n v="1267050548"/>
    <m/>
    <n v="1267050548"/>
  </r>
  <r>
    <x v="1"/>
    <s v="Recursos de terceros en administración"/>
    <x v="0"/>
    <x v="1"/>
    <s v="Recursos de terceros"/>
    <x v="0"/>
    <x v="0"/>
    <n v="153703087"/>
    <n v="153703087"/>
    <n v="0"/>
    <m/>
    <n v="153703087"/>
    <m/>
    <n v="153703087"/>
  </r>
  <r>
    <x v="1"/>
    <s v="Recursos de terceros en administración"/>
    <x v="0"/>
    <x v="1"/>
    <s v="Recursos de terceros"/>
    <x v="0"/>
    <x v="0"/>
    <n v="61779496.996866576"/>
    <n v="61779496.996866576"/>
    <n v="0"/>
    <m/>
    <n v="61779496.996866576"/>
    <m/>
    <n v="61779496.996866576"/>
  </r>
  <r>
    <x v="1"/>
    <s v="Recursos de terceros en administración"/>
    <x v="0"/>
    <x v="1"/>
    <s v="Recursos de terceros"/>
    <x v="0"/>
    <x v="0"/>
    <n v="75453020"/>
    <n v="75453020"/>
    <n v="0"/>
    <m/>
    <n v="75453020"/>
    <m/>
    <n v="75453020"/>
  </r>
  <r>
    <x v="1"/>
    <s v="Recursos de terceros en administración"/>
    <x v="0"/>
    <x v="1"/>
    <s v="Recursos de terceros"/>
    <x v="0"/>
    <x v="0"/>
    <n v="169453006"/>
    <n v="169453006"/>
    <n v="0"/>
    <m/>
    <n v="169453006"/>
    <m/>
    <n v="169453006"/>
  </r>
  <r>
    <x v="1"/>
    <s v="Recursos de terceros en administración"/>
    <x v="0"/>
    <x v="1"/>
    <s v="Recursos de terceros"/>
    <x v="0"/>
    <x v="0"/>
    <n v="170000000"/>
    <n v="170000000"/>
    <n v="0"/>
    <m/>
    <n v="170000000"/>
    <m/>
    <n v="170000000"/>
  </r>
  <r>
    <x v="1"/>
    <s v="Recursos de terceros en administración"/>
    <x v="0"/>
    <x v="1"/>
    <s v="Recursos de terceros"/>
    <x v="0"/>
    <x v="0"/>
    <n v="36668373"/>
    <n v="36668373"/>
    <n v="0"/>
    <m/>
    <n v="36668373"/>
    <m/>
    <n v="36668373"/>
  </r>
  <r>
    <x v="1"/>
    <s v="Recursos de terceros en administración"/>
    <x v="0"/>
    <x v="1"/>
    <s v="Recursos de terceros"/>
    <x v="0"/>
    <x v="0"/>
    <n v="24719813"/>
    <n v="24719813"/>
    <n v="0"/>
    <m/>
    <n v="24719813"/>
    <m/>
    <n v="24719813"/>
  </r>
  <r>
    <x v="1"/>
    <s v="Recursos de terceros en administración"/>
    <x v="0"/>
    <x v="1"/>
    <s v="Recursos de terceros"/>
    <x v="0"/>
    <x v="0"/>
    <n v="32839637"/>
    <n v="32839637"/>
    <n v="0"/>
    <m/>
    <n v="32839637"/>
    <m/>
    <n v="32839637"/>
  </r>
  <r>
    <x v="1"/>
    <s v="Recursos de terceros en administración"/>
    <x v="0"/>
    <x v="1"/>
    <s v="Recursos de terceros"/>
    <x v="0"/>
    <x v="0"/>
    <n v="0"/>
    <n v="0"/>
    <n v="0"/>
    <m/>
    <n v="0"/>
    <m/>
    <n v="0"/>
  </r>
  <r>
    <x v="1"/>
    <s v="Recursos de terceros en administración"/>
    <x v="0"/>
    <x v="1"/>
    <s v="Recursos de terceros"/>
    <x v="0"/>
    <x v="0"/>
    <n v="0"/>
    <n v="0"/>
    <n v="0"/>
    <m/>
    <n v="0"/>
    <m/>
    <n v="0"/>
  </r>
  <r>
    <x v="1"/>
    <s v="Recursos de terceros en administración"/>
    <x v="0"/>
    <x v="1"/>
    <s v="Recursos de terceros"/>
    <x v="0"/>
    <x v="0"/>
    <n v="57705699"/>
    <n v="57705699"/>
    <n v="0"/>
    <m/>
    <n v="57705699"/>
    <m/>
    <n v="57705699"/>
  </r>
  <r>
    <x v="1"/>
    <s v="Recursos de terceros en administración"/>
    <x v="0"/>
    <x v="1"/>
    <s v="Recursos de terceros"/>
    <x v="0"/>
    <x v="0"/>
    <n v="7849032.0000000037"/>
    <n v="7849032.0000000037"/>
    <n v="0"/>
    <m/>
    <n v="7849032.0000000037"/>
    <m/>
    <n v="7849032.0000000037"/>
  </r>
  <r>
    <x v="1"/>
    <s v="Recursos de terceros en administración"/>
    <x v="0"/>
    <x v="1"/>
    <s v="Recursos de terceros"/>
    <x v="0"/>
    <x v="0"/>
    <n v="0"/>
    <n v="0"/>
    <n v="0"/>
    <m/>
    <n v="0"/>
    <m/>
    <n v="0"/>
  </r>
  <r>
    <x v="1"/>
    <s v="Recursos de terceros en administración"/>
    <x v="0"/>
    <x v="1"/>
    <s v="Recursos de terceros"/>
    <x v="0"/>
    <x v="0"/>
    <n v="26999319"/>
    <n v="26999319"/>
    <n v="0"/>
    <m/>
    <n v="26999319"/>
    <m/>
    <n v="26999319"/>
  </r>
  <r>
    <x v="1"/>
    <s v="Recursos de terceros en administración"/>
    <x v="0"/>
    <x v="1"/>
    <s v="Recursos de terceros"/>
    <x v="0"/>
    <x v="0"/>
    <n v="1908080"/>
    <n v="1908080"/>
    <n v="0"/>
    <m/>
    <n v="1908080"/>
    <m/>
    <n v="1908080"/>
  </r>
  <r>
    <x v="1"/>
    <s v="Recursos de terceros en administración"/>
    <x v="0"/>
    <x v="1"/>
    <s v="Recursos de terceros"/>
    <x v="0"/>
    <x v="0"/>
    <n v="51600000"/>
    <n v="51600000"/>
    <n v="0"/>
    <m/>
    <n v="51600000"/>
    <m/>
    <n v="51600000"/>
  </r>
  <r>
    <x v="0"/>
    <s v="Rendimientos recursos de terceros"/>
    <x v="0"/>
    <x v="0"/>
    <s v="Otros Rendimientos Financieros"/>
    <x v="0"/>
    <x v="0"/>
    <n v="723258279.60000002"/>
    <n v="723258279.60000002"/>
    <n v="456264693.82999998"/>
    <m/>
    <n v="266993585.77000001"/>
    <m/>
    <n v="723258279.60000002"/>
  </r>
  <r>
    <x v="1"/>
    <s v="Recursos de terceros en administración"/>
    <x v="0"/>
    <x v="1"/>
    <s v="Recursos de terceros"/>
    <x v="0"/>
    <x v="0"/>
    <n v="10043481846.33"/>
    <n v="10043481846.33"/>
    <n v="9811414022"/>
    <m/>
    <n v="232067824.33000004"/>
    <m/>
    <n v="10043481846.33"/>
  </r>
  <r>
    <x v="1"/>
    <s v="Recursos de terceros en administración"/>
    <x v="0"/>
    <x v="1"/>
    <s v="Recursos de terceros"/>
    <x v="0"/>
    <x v="0"/>
    <n v="4807142818.8000002"/>
    <n v="4807142818.8000002"/>
    <n v="3876472568"/>
    <m/>
    <n v="930670250.80000019"/>
    <m/>
    <n v="4807142818.8000002"/>
  </r>
  <r>
    <x v="1"/>
    <s v="Recursos de terceros en administración"/>
    <x v="0"/>
    <x v="1"/>
    <s v="Recursos de terceros"/>
    <x v="0"/>
    <x v="0"/>
    <n v="1009997428.4200001"/>
    <n v="1009997428.4200001"/>
    <n v="941680605"/>
    <m/>
    <n v="68316823.420000076"/>
    <m/>
    <n v="1009997428.4200001"/>
  </r>
  <r>
    <x v="1"/>
    <s v="Recursos de terceros en administración"/>
    <x v="0"/>
    <x v="1"/>
    <s v="Recursos de terceros"/>
    <x v="0"/>
    <x v="0"/>
    <n v="644639258"/>
    <n v="644639258"/>
    <n v="558149258"/>
    <m/>
    <n v="86490000"/>
    <m/>
    <n v="644639258"/>
  </r>
  <r>
    <x v="1"/>
    <s v="Recursos de terceros en administración"/>
    <x v="0"/>
    <x v="1"/>
    <s v="Recursos de terceros"/>
    <x v="0"/>
    <x v="0"/>
    <n v="761263400"/>
    <n v="761263400"/>
    <n v="761263400"/>
    <m/>
    <n v="0"/>
    <m/>
    <n v="761263400"/>
  </r>
  <r>
    <x v="1"/>
    <s v="Recursos de terceros en administración"/>
    <x v="0"/>
    <x v="1"/>
    <s v="Recursos de terceros"/>
    <x v="0"/>
    <x v="0"/>
    <n v="190617870.86000001"/>
    <n v="190617870.86000001"/>
    <n v="255741945"/>
    <m/>
    <n v="-65124074.140000001"/>
    <m/>
    <n v="190617870.86000001"/>
  </r>
  <r>
    <x v="1"/>
    <s v="Recursos de terceros en administración"/>
    <x v="0"/>
    <x v="1"/>
    <s v="Recursos de terceros"/>
    <x v="0"/>
    <x v="0"/>
    <n v="729736744.99999976"/>
    <n v="729736744.99999976"/>
    <n v="687029904.99999976"/>
    <m/>
    <n v="42706839.99999997"/>
    <m/>
    <n v="729736744.99999976"/>
  </r>
  <r>
    <x v="1"/>
    <s v="Recursos de terceros en administración"/>
    <x v="0"/>
    <x v="1"/>
    <s v="Recursos de terceros"/>
    <x v="0"/>
    <x v="0"/>
    <n v="3916000"/>
    <n v="3916000"/>
    <n v="0"/>
    <m/>
    <n v="3916000"/>
    <m/>
    <n v="3916000"/>
  </r>
  <r>
    <x v="1"/>
    <s v="Recursos de terceros en administración"/>
    <x v="0"/>
    <x v="1"/>
    <s v="Recursos de terceros"/>
    <x v="0"/>
    <x v="0"/>
    <n v="64752490.960000038"/>
    <n v="64752490.960000038"/>
    <n v="0"/>
    <m/>
    <n v="64752490.960000038"/>
    <m/>
    <n v="64752490.960000038"/>
  </r>
  <r>
    <x v="1"/>
    <s v="Recursos de terceros en administración"/>
    <x v="0"/>
    <x v="1"/>
    <s v="Recursos de terceros"/>
    <x v="0"/>
    <x v="0"/>
    <n v="10000"/>
    <n v="10000"/>
    <n v="0"/>
    <m/>
    <n v="10000"/>
    <m/>
    <n v="10000"/>
  </r>
  <r>
    <x v="1"/>
    <s v="Recursos de terceros en administración"/>
    <x v="0"/>
    <x v="1"/>
    <s v="Recursos de terceros"/>
    <x v="0"/>
    <x v="0"/>
    <n v="49428000"/>
    <n v="49428000"/>
    <n v="0"/>
    <m/>
    <n v="49428000"/>
    <m/>
    <n v="49428000"/>
  </r>
  <r>
    <x v="1"/>
    <s v="Recursos de terceros en administración"/>
    <x v="0"/>
    <x v="1"/>
    <s v="Recursos de terceros"/>
    <x v="0"/>
    <x v="0"/>
    <n v="2411270.3999999985"/>
    <n v="2411270.3999999985"/>
    <n v="0"/>
    <m/>
    <n v="2411270.3999999985"/>
    <m/>
    <n v="2411270.3999999985"/>
  </r>
  <r>
    <x v="1"/>
    <s v="Recursos de terceros en administración"/>
    <x v="0"/>
    <x v="1"/>
    <s v="Recursos de terceros"/>
    <x v="0"/>
    <x v="0"/>
    <n v="431040227"/>
    <n v="431040227"/>
    <n v="363333920"/>
    <m/>
    <n v="67706307"/>
    <m/>
    <n v="431040227"/>
  </r>
  <r>
    <x v="1"/>
    <s v="Recursos de terceros en administración"/>
    <x v="0"/>
    <x v="1"/>
    <s v="Recursos de terceros"/>
    <x v="0"/>
    <x v="0"/>
    <n v="49509038"/>
    <n v="49509038"/>
    <n v="-45561600"/>
    <m/>
    <n v="95070638"/>
    <m/>
    <n v="49509038"/>
  </r>
  <r>
    <x v="1"/>
    <s v="Recursos de terceros en administración"/>
    <x v="0"/>
    <x v="1"/>
    <s v="Recursos de terceros"/>
    <x v="0"/>
    <x v="0"/>
    <n v="314266562"/>
    <n v="314266562"/>
    <n v="176658280"/>
    <m/>
    <n v="137608282"/>
    <m/>
    <n v="314266562"/>
  </r>
  <r>
    <x v="1"/>
    <s v="Recursos de terceros en administración"/>
    <x v="0"/>
    <x v="1"/>
    <s v="Recursos de terceros"/>
    <x v="0"/>
    <x v="0"/>
    <n v="76325210"/>
    <n v="76325210"/>
    <n v="28714100"/>
    <m/>
    <n v="47611110"/>
    <m/>
    <n v="76325210"/>
  </r>
  <r>
    <x v="1"/>
    <s v="Recursos de terceros en administración"/>
    <x v="0"/>
    <x v="1"/>
    <s v="Recursos de terceros"/>
    <x v="0"/>
    <x v="0"/>
    <n v="10467164"/>
    <n v="10467164"/>
    <n v="19452980"/>
    <m/>
    <n v="-8985816"/>
    <m/>
    <n v="10467164"/>
  </r>
  <r>
    <x v="1"/>
    <s v="Recursos de terceros en administración"/>
    <x v="0"/>
    <x v="1"/>
    <s v="Recursos de terceros"/>
    <x v="0"/>
    <x v="0"/>
    <n v="66848040"/>
    <n v="66848040"/>
    <n v="66848040"/>
    <m/>
    <n v="0"/>
    <m/>
    <n v="66848040"/>
  </r>
  <r>
    <x v="1"/>
    <s v="Recursos de terceros en administración"/>
    <x v="0"/>
    <x v="1"/>
    <s v="Recursos de terceros"/>
    <x v="0"/>
    <x v="0"/>
    <n v="60409081"/>
    <n v="60409081"/>
    <n v="5554280"/>
    <m/>
    <n v="54854801"/>
    <m/>
    <n v="60409081"/>
  </r>
  <r>
    <x v="1"/>
    <s v="Recursos de terceros en administración"/>
    <x v="0"/>
    <x v="1"/>
    <s v="Recursos de terceros"/>
    <x v="0"/>
    <x v="0"/>
    <n v="997712685"/>
    <n v="997712685"/>
    <n v="841469649"/>
    <m/>
    <n v="156243036"/>
    <m/>
    <n v="997712685"/>
  </r>
  <r>
    <x v="1"/>
    <s v="Recursos de terceros en administración"/>
    <x v="0"/>
    <x v="1"/>
    <s v="Recursos de terceros"/>
    <x v="0"/>
    <x v="0"/>
    <n v="1558198741"/>
    <n v="1558198741"/>
    <n v="1558198741"/>
    <m/>
    <n v="0"/>
    <m/>
    <n v="1558198741"/>
  </r>
  <r>
    <x v="1"/>
    <s v="Recursos de terceros en administración"/>
    <x v="0"/>
    <x v="1"/>
    <s v="Recursos de terceros"/>
    <x v="0"/>
    <x v="0"/>
    <n v="881582995"/>
    <n v="881582995"/>
    <n v="820931280"/>
    <m/>
    <n v="60651715"/>
    <m/>
    <n v="881582995"/>
  </r>
  <r>
    <x v="1"/>
    <s v="Recursos de terceros en administración"/>
    <x v="0"/>
    <x v="1"/>
    <s v="Recursos de terceros"/>
    <x v="0"/>
    <x v="0"/>
    <n v="189351720"/>
    <n v="189351720"/>
    <n v="185841610"/>
    <m/>
    <n v="3510110"/>
    <m/>
    <n v="189351720"/>
  </r>
  <r>
    <x v="1"/>
    <s v="Recursos de terceros en administración"/>
    <x v="0"/>
    <x v="1"/>
    <s v="Recursos de terceros"/>
    <x v="0"/>
    <x v="0"/>
    <n v="38450980"/>
    <n v="38450980"/>
    <n v="38450980"/>
    <m/>
    <n v="0"/>
    <m/>
    <n v="38450980"/>
  </r>
  <r>
    <x v="1"/>
    <s v="Recursos de terceros en administración"/>
    <x v="0"/>
    <x v="1"/>
    <s v="Recursos de terceros"/>
    <x v="0"/>
    <x v="0"/>
    <n v="33706285"/>
    <n v="33706285"/>
    <n v="33706285"/>
    <m/>
    <n v="0"/>
    <m/>
    <n v="33706285"/>
  </r>
  <r>
    <x v="1"/>
    <s v="Recursos de terceros en administración"/>
    <x v="0"/>
    <x v="1"/>
    <s v="Recursos de terceros"/>
    <x v="0"/>
    <x v="0"/>
    <n v="39356571"/>
    <n v="39356571"/>
    <n v="-17687745"/>
    <m/>
    <n v="57044316"/>
    <m/>
    <n v="39356571"/>
  </r>
  <r>
    <x v="1"/>
    <s v="Recursos de terceros en administración"/>
    <x v="0"/>
    <x v="1"/>
    <s v="Recursos de terceros"/>
    <x v="0"/>
    <x v="0"/>
    <n v="74084614"/>
    <n v="74084614"/>
    <n v="15538564"/>
    <m/>
    <n v="58546050"/>
    <m/>
    <n v="74084614"/>
  </r>
  <r>
    <x v="1"/>
    <s v="Recursos de terceros en administración"/>
    <x v="0"/>
    <x v="1"/>
    <s v="Recursos de terceros"/>
    <x v="0"/>
    <x v="0"/>
    <n v="315033741.01999998"/>
    <n v="315033741.01999998"/>
    <n v="71427497"/>
    <m/>
    <n v="243606244.02000001"/>
    <m/>
    <n v="315033741.01999998"/>
  </r>
  <r>
    <x v="0"/>
    <s v="Rendimientos recursos de terceros"/>
    <x v="0"/>
    <x v="0"/>
    <s v="Otros Rendimientos Financieros"/>
    <x v="0"/>
    <x v="0"/>
    <n v="80431058.709999993"/>
    <n v="80431058.709999993"/>
    <n v="68429211.569999993"/>
    <m/>
    <n v="12001847.140000001"/>
    <m/>
    <n v="80431058.709999993"/>
  </r>
  <r>
    <x v="1"/>
    <s v="Recursos de terceros en administración"/>
    <x v="0"/>
    <x v="1"/>
    <s v="Recursos de terceros"/>
    <x v="0"/>
    <x v="0"/>
    <n v="271487531.31999999"/>
    <n v="271487531.31999999"/>
    <n v="210603872"/>
    <m/>
    <n v="60883659.32"/>
    <m/>
    <n v="271487531.31999999"/>
  </r>
  <r>
    <x v="1"/>
    <s v="Recursos de terceros en administración"/>
    <x v="0"/>
    <x v="1"/>
    <s v="Recursos de terceros"/>
    <x v="0"/>
    <x v="0"/>
    <n v="14817113.530000001"/>
    <n v="14817113.530000001"/>
    <n v="7368746"/>
    <m/>
    <n v="7448367.5300000003"/>
    <m/>
    <n v="14817113.530000001"/>
  </r>
  <r>
    <x v="1"/>
    <s v="Recursos de terceros en administración"/>
    <x v="0"/>
    <x v="1"/>
    <s v="Recursos de terceros"/>
    <x v="0"/>
    <x v="0"/>
    <n v="312219681.56999999"/>
    <n v="312219681.56999999"/>
    <n v="203222323"/>
    <m/>
    <n v="108997358.56999999"/>
    <m/>
    <n v="312219681.56999999"/>
  </r>
  <r>
    <x v="1"/>
    <s v="Recursos de terceros en administración"/>
    <x v="0"/>
    <x v="1"/>
    <s v="Recursos de terceros"/>
    <x v="0"/>
    <x v="0"/>
    <n v="51019776.890000001"/>
    <n v="51019776.890000001"/>
    <n v="40420000"/>
    <m/>
    <n v="10599776.890000001"/>
    <m/>
    <n v="51019776.890000001"/>
  </r>
  <r>
    <x v="1"/>
    <s v="Recursos de terceros en administración"/>
    <x v="0"/>
    <x v="1"/>
    <s v="Recursos de terceros"/>
    <x v="0"/>
    <x v="0"/>
    <n v="3853223.67"/>
    <n v="3853223.67"/>
    <n v="2123675"/>
    <m/>
    <n v="1729548.67"/>
    <m/>
    <n v="3853223.67"/>
  </r>
  <r>
    <x v="1"/>
    <s v="Recursos de terceros en administración"/>
    <x v="0"/>
    <x v="1"/>
    <s v="Recursos de terceros"/>
    <x v="0"/>
    <x v="0"/>
    <n v="897013407"/>
    <n v="897013407"/>
    <n v="683522007"/>
    <m/>
    <n v="213491400"/>
    <m/>
    <n v="897013407"/>
  </r>
  <r>
    <x v="1"/>
    <s v="Recursos de terceros en administración"/>
    <x v="0"/>
    <x v="1"/>
    <s v="Recursos de terceros"/>
    <x v="0"/>
    <x v="0"/>
    <n v="43113915"/>
    <n v="43113915"/>
    <n v="27682199"/>
    <m/>
    <n v="15431716"/>
    <m/>
    <n v="43113915"/>
  </r>
  <r>
    <x v="1"/>
    <s v="Recursos de terceros en administración"/>
    <x v="0"/>
    <x v="1"/>
    <s v="Recursos de terceros"/>
    <x v="0"/>
    <x v="0"/>
    <n v="100399715"/>
    <n v="100399715"/>
    <n v="100399715"/>
    <m/>
    <n v="0"/>
    <m/>
    <n v="100399715"/>
  </r>
  <r>
    <x v="1"/>
    <s v="Recursos de terceros en administración"/>
    <x v="0"/>
    <x v="1"/>
    <s v="Recursos de terceros"/>
    <x v="0"/>
    <x v="0"/>
    <n v="16658915"/>
    <n v="16658915"/>
    <n v="16658915"/>
    <m/>
    <n v="0"/>
    <m/>
    <n v="16658915"/>
  </r>
  <r>
    <x v="1"/>
    <s v="Recursos de terceros en administración"/>
    <x v="0"/>
    <x v="1"/>
    <s v="Recursos de terceros"/>
    <x v="0"/>
    <x v="0"/>
    <n v="156641130"/>
    <n v="156641130"/>
    <n v="156641130"/>
    <m/>
    <n v="0"/>
    <m/>
    <n v="156641130"/>
  </r>
  <r>
    <x v="1"/>
    <s v="Recursos de terceros en administración"/>
    <x v="0"/>
    <x v="1"/>
    <s v="Recursos de terceros"/>
    <x v="0"/>
    <x v="0"/>
    <n v="87804828"/>
    <n v="87804828"/>
    <n v="65326544"/>
    <m/>
    <n v="22478284"/>
    <m/>
    <n v="87804828"/>
  </r>
  <r>
    <x v="1"/>
    <s v="Recursos de terceros en administración"/>
    <x v="0"/>
    <x v="1"/>
    <s v="Recursos de terceros"/>
    <x v="1"/>
    <x v="0"/>
    <n v="10000000"/>
    <n v="10000000"/>
    <n v="0"/>
    <m/>
    <n v="10000000"/>
    <m/>
    <n v="10000000"/>
  </r>
  <r>
    <x v="1"/>
    <s v="Recursos de terceros en administración"/>
    <x v="0"/>
    <x v="1"/>
    <s v="Recursos de terceros"/>
    <x v="1"/>
    <x v="0"/>
    <n v="82537631"/>
    <n v="82537631"/>
    <n v="0"/>
    <m/>
    <n v="82537631"/>
    <m/>
    <n v="82537631"/>
  </r>
  <r>
    <x v="1"/>
    <s v="Recursos de terceros en administración"/>
    <x v="0"/>
    <x v="1"/>
    <s v="Recursos de terceros"/>
    <x v="1"/>
    <x v="0"/>
    <n v="408145664"/>
    <n v="408145664"/>
    <n v="0"/>
    <m/>
    <n v="408145664"/>
    <m/>
    <n v="408145664"/>
  </r>
  <r>
    <x v="1"/>
    <s v="Recursos de terceros en administración"/>
    <x v="0"/>
    <x v="1"/>
    <s v="Recursos de terceros"/>
    <x v="1"/>
    <x v="0"/>
    <n v="15820000"/>
    <n v="15820000"/>
    <n v="0"/>
    <m/>
    <n v="15820000"/>
    <m/>
    <n v="15820000"/>
  </r>
  <r>
    <x v="1"/>
    <s v="Recursos de terceros en administración"/>
    <x v="0"/>
    <x v="1"/>
    <s v="Recursos de terceros"/>
    <x v="1"/>
    <x v="0"/>
    <n v="214554771"/>
    <n v="214554771"/>
    <n v="0"/>
    <m/>
    <n v="214554771"/>
    <m/>
    <n v="214554771"/>
  </r>
  <r>
    <x v="1"/>
    <s v="Recursos de terceros en administración"/>
    <x v="0"/>
    <x v="1"/>
    <s v="Recursos de terceros"/>
    <x v="1"/>
    <x v="0"/>
    <n v="70000000"/>
    <n v="70000000"/>
    <n v="0"/>
    <m/>
    <n v="70000000"/>
    <m/>
    <n v="70000000"/>
  </r>
  <r>
    <x v="1"/>
    <s v="Recursos de terceros en administración"/>
    <x v="0"/>
    <x v="1"/>
    <s v="Recursos de terceros"/>
    <x v="1"/>
    <x v="0"/>
    <n v="56074065"/>
    <n v="56074065"/>
    <n v="0"/>
    <m/>
    <n v="56074065"/>
    <m/>
    <n v="56074065"/>
  </r>
  <r>
    <x v="1"/>
    <s v="Recursos de terceros en administración"/>
    <x v="0"/>
    <x v="1"/>
    <s v="Recursos de terceros"/>
    <x v="1"/>
    <x v="0"/>
    <n v="42856607"/>
    <n v="42856607"/>
    <n v="0"/>
    <m/>
    <n v="42856607"/>
    <m/>
    <n v="42856607"/>
  </r>
  <r>
    <x v="1"/>
    <s v="Recursos de terceros en administración"/>
    <x v="0"/>
    <x v="1"/>
    <s v="Recursos de terceros"/>
    <x v="0"/>
    <x v="0"/>
    <n v="79200000"/>
    <n v="79200000"/>
    <n v="0"/>
    <m/>
    <n v="79200000"/>
    <m/>
    <n v="79200000"/>
  </r>
  <r>
    <x v="1"/>
    <s v="Recursos de terceros en administración"/>
    <x v="0"/>
    <x v="1"/>
    <s v="Recursos de terceros"/>
    <x v="0"/>
    <x v="0"/>
    <n v="209434704"/>
    <n v="209434704"/>
    <n v="0"/>
    <m/>
    <n v="209434704"/>
    <m/>
    <n v="209434704"/>
  </r>
  <r>
    <x v="1"/>
    <s v="Recursos de terceros en administración"/>
    <x v="0"/>
    <x v="1"/>
    <s v="Recursos de terceros"/>
    <x v="0"/>
    <x v="0"/>
    <n v="11673600"/>
    <n v="11673600"/>
    <n v="0"/>
    <m/>
    <n v="11673600"/>
    <m/>
    <n v="11673600"/>
  </r>
  <r>
    <x v="1"/>
    <s v="Recursos de terceros en administración"/>
    <x v="0"/>
    <x v="1"/>
    <s v="Recursos de terceros"/>
    <x v="0"/>
    <x v="0"/>
    <n v="30000000"/>
    <n v="30000000"/>
    <n v="0"/>
    <m/>
    <n v="30000000"/>
    <m/>
    <n v="30000000"/>
  </r>
  <r>
    <x v="1"/>
    <s v="Recursos de terceros en administración"/>
    <x v="0"/>
    <x v="1"/>
    <s v="Recursos de terceros"/>
    <x v="0"/>
    <x v="0"/>
    <n v="282897534"/>
    <n v="282897534"/>
    <n v="282897534"/>
    <m/>
    <n v="0"/>
    <m/>
    <n v="282897534"/>
  </r>
  <r>
    <x v="1"/>
    <s v="Recursos de terceros en administración"/>
    <x v="0"/>
    <x v="1"/>
    <s v="Recursos de terceros"/>
    <x v="0"/>
    <x v="0"/>
    <n v="62151929"/>
    <n v="62151929"/>
    <n v="62151929"/>
    <m/>
    <n v="0"/>
    <m/>
    <n v="62151929"/>
  </r>
  <r>
    <x v="1"/>
    <s v="Recursos de terceros en administración"/>
    <x v="0"/>
    <x v="1"/>
    <s v="Recursos de terceros"/>
    <x v="0"/>
    <x v="0"/>
    <n v="14053200"/>
    <n v="14053200"/>
    <n v="14053200"/>
    <m/>
    <n v="0"/>
    <m/>
    <n v="14053200"/>
  </r>
  <r>
    <x v="1"/>
    <s v="Recursos de terceros en administración"/>
    <x v="0"/>
    <x v="1"/>
    <s v="Recursos de terceros"/>
    <x v="0"/>
    <x v="0"/>
    <n v="90452622"/>
    <n v="90452622"/>
    <n v="90452622"/>
    <m/>
    <n v="0"/>
    <m/>
    <n v="90452622"/>
  </r>
  <r>
    <x v="1"/>
    <s v="Recursos de terceros en administración"/>
    <x v="0"/>
    <x v="1"/>
    <s v="Recursos de terceros"/>
    <x v="0"/>
    <x v="0"/>
    <n v="166945060"/>
    <n v="166945060"/>
    <n v="166945060"/>
    <m/>
    <n v="0"/>
    <m/>
    <n v="166945060"/>
  </r>
  <r>
    <x v="1"/>
    <s v="Recursos de terceros en administración"/>
    <x v="0"/>
    <x v="1"/>
    <s v="Recursos de terceros"/>
    <x v="0"/>
    <x v="0"/>
    <n v="14081793"/>
    <n v="14081793"/>
    <n v="14081793"/>
    <m/>
    <n v="0"/>
    <m/>
    <n v="14081793"/>
  </r>
  <r>
    <x v="1"/>
    <s v="Recursos de terceros en administración"/>
    <x v="0"/>
    <x v="1"/>
    <s v="Recursos de terceros"/>
    <x v="0"/>
    <x v="0"/>
    <n v="43069591"/>
    <n v="43069591"/>
    <n v="43069591"/>
    <m/>
    <n v="0"/>
    <m/>
    <n v="43069591"/>
  </r>
  <r>
    <x v="1"/>
    <s v="Recursos de terceros en administración"/>
    <x v="0"/>
    <x v="1"/>
    <s v="Recursos de terceros"/>
    <x v="1"/>
    <x v="0"/>
    <n v="469944971"/>
    <n v="469944971"/>
    <n v="469944971"/>
    <m/>
    <n v="0"/>
    <m/>
    <n v="469944971"/>
  </r>
  <r>
    <x v="1"/>
    <s v="Recursos de terceros en administración"/>
    <x v="0"/>
    <x v="1"/>
    <s v="Recursos de terceros"/>
    <x v="1"/>
    <x v="0"/>
    <n v="2628976884"/>
    <n v="2628976884"/>
    <n v="2628976884"/>
    <m/>
    <n v="0"/>
    <m/>
    <n v="2628976884"/>
  </r>
  <r>
    <x v="1"/>
    <s v="Recursos de terceros en administración"/>
    <x v="0"/>
    <x v="1"/>
    <s v="Recursos de terceros"/>
    <x v="1"/>
    <x v="0"/>
    <n v="2257014000"/>
    <n v="2257014000"/>
    <n v="2257014000"/>
    <m/>
    <n v="0"/>
    <m/>
    <n v="2257014000"/>
  </r>
  <r>
    <x v="1"/>
    <s v="Recursos de terceros en administración"/>
    <x v="0"/>
    <x v="1"/>
    <s v="Recursos de terceros"/>
    <x v="1"/>
    <x v="0"/>
    <n v="907480029"/>
    <n v="907480029"/>
    <n v="907480029"/>
    <m/>
    <n v="0"/>
    <m/>
    <n v="907480029"/>
  </r>
  <r>
    <x v="1"/>
    <s v="Recursos de terceros en administración"/>
    <x v="0"/>
    <x v="1"/>
    <s v="Recursos de terceros"/>
    <x v="1"/>
    <x v="0"/>
    <n v="6000000"/>
    <n v="6000000"/>
    <n v="6000000"/>
    <m/>
    <n v="0"/>
    <m/>
    <n v="6000000"/>
  </r>
  <r>
    <x v="1"/>
    <s v="Recursos de terceros en administración"/>
    <x v="0"/>
    <x v="1"/>
    <s v="Recursos de terceros"/>
    <x v="1"/>
    <x v="0"/>
    <n v="686766000"/>
    <n v="686766000"/>
    <n v="686766000"/>
    <m/>
    <n v="0"/>
    <m/>
    <n v="686766000"/>
  </r>
  <r>
    <x v="1"/>
    <s v="Recursos de terceros en administración"/>
    <x v="0"/>
    <x v="1"/>
    <s v="Recursos de terceros"/>
    <x v="1"/>
    <x v="0"/>
    <n v="2000000"/>
    <n v="2000000"/>
    <n v="2000000"/>
    <m/>
    <n v="0"/>
    <m/>
    <n v="2000000"/>
  </r>
  <r>
    <x v="1"/>
    <s v="Recursos de terceros en administración"/>
    <x v="0"/>
    <x v="1"/>
    <s v="Recursos de terceros"/>
    <x v="1"/>
    <x v="0"/>
    <n v="59000000"/>
    <n v="59000000"/>
    <n v="59000000"/>
    <m/>
    <n v="0"/>
    <m/>
    <n v="59000000"/>
  </r>
  <r>
    <x v="1"/>
    <s v="Recursos de terceros en administración"/>
    <x v="0"/>
    <x v="1"/>
    <s v="Recursos de terceros"/>
    <x v="1"/>
    <x v="0"/>
    <n v="567708536"/>
    <n v="567708536"/>
    <n v="567708536"/>
    <m/>
    <n v="0"/>
    <m/>
    <n v="567708536"/>
  </r>
  <r>
    <x v="1"/>
    <s v="Recursos de terceros en administración"/>
    <x v="0"/>
    <x v="1"/>
    <s v="Recursos de terceros"/>
    <x v="1"/>
    <x v="0"/>
    <n v="415109580"/>
    <n v="415109580"/>
    <n v="415109580"/>
    <m/>
    <n v="0"/>
    <m/>
    <n v="415109580"/>
  </r>
  <r>
    <x v="4"/>
    <s v="Transferencia del recaudo de las cotizaciones"/>
    <x v="0"/>
    <x v="4"/>
    <s v="Recursos del Sistema de Seguridad Social Integral - Riesgos Laborales"/>
    <x v="3"/>
    <x v="0"/>
    <n v="59542626.689999998"/>
    <n v="59542626.689999998"/>
    <n v="0"/>
    <m/>
    <n v="59542626.689999998"/>
    <m/>
    <n v="59542626.689999998"/>
  </r>
  <r>
    <x v="4"/>
    <s v="Transferencia del recaudo de las cotizaciones"/>
    <x v="0"/>
    <x v="4"/>
    <s v="Recursos del Sistema de Seguridad Social Integral - Riesgos Laborales"/>
    <x v="3"/>
    <x v="0"/>
    <n v="1951373.31"/>
    <n v="1951373.31"/>
    <n v="0"/>
    <m/>
    <n v="1951373.31"/>
    <m/>
    <n v="1951373.31"/>
  </r>
  <r>
    <x v="4"/>
    <s v="Transferencia del recaudo de las cotizaciones"/>
    <x v="0"/>
    <x v="4"/>
    <s v="Recursos del Sistema de Seguridad Social Integral - Riesgos Laborales"/>
    <x v="3"/>
    <x v="0"/>
    <n v="22900000"/>
    <n v="22900000"/>
    <n v="0"/>
    <m/>
    <n v="22900000"/>
    <m/>
    <n v="22900000"/>
  </r>
  <r>
    <x v="4"/>
    <s v="Transferencia del recaudo de las cotizaciones"/>
    <x v="0"/>
    <x v="4"/>
    <s v="Recursos del Sistema de Seguridad Social Integral - Riesgos Laborales"/>
    <x v="3"/>
    <x v="0"/>
    <n v="1000000"/>
    <n v="1000000"/>
    <n v="0"/>
    <m/>
    <n v="1000000"/>
    <m/>
    <n v="1000000"/>
  </r>
  <r>
    <x v="4"/>
    <s v="Transferencia del recaudo de las cotizaciones"/>
    <x v="0"/>
    <x v="4"/>
    <s v="Recursos del Sistema de Seguridad Social Integral - Riesgos Laborales"/>
    <x v="3"/>
    <x v="0"/>
    <n v="388674700"/>
    <n v="388674700"/>
    <n v="0"/>
    <m/>
    <n v="388674700"/>
    <m/>
    <n v="388674700"/>
  </r>
  <r>
    <x v="4"/>
    <s v="Transferencia del recaudo de las cotizaciones"/>
    <x v="0"/>
    <x v="4"/>
    <s v="Recursos del Sistema de Seguridad Social Integral - Riesgos Laborales"/>
    <x v="3"/>
    <x v="0"/>
    <n v="241200000.27000001"/>
    <n v="241200000.27000001"/>
    <n v="0"/>
    <m/>
    <n v="241200000.27000001"/>
    <m/>
    <n v="241200000.27000001"/>
  </r>
  <r>
    <x v="4"/>
    <s v="Transferencia del recaudo de las cotizaciones"/>
    <x v="0"/>
    <x v="4"/>
    <s v="Recursos del Sistema de Seguridad Social Integral - Riesgos Laborales"/>
    <x v="3"/>
    <x v="0"/>
    <n v="3433612.55"/>
    <n v="3433612.55"/>
    <n v="0"/>
    <m/>
    <n v="3433612.55"/>
    <m/>
    <n v="3433612.55"/>
  </r>
  <r>
    <x v="4"/>
    <s v="Transferencia del recaudo de las cotizaciones"/>
    <x v="0"/>
    <x v="4"/>
    <s v="Recursos del Sistema de Seguridad Social Integral - Riesgos Laborales"/>
    <x v="3"/>
    <x v="0"/>
    <n v="0"/>
    <n v="0"/>
    <n v="0"/>
    <m/>
    <n v="0"/>
    <m/>
    <n v="0"/>
  </r>
  <r>
    <x v="4"/>
    <s v="Transferencia del recaudo de las cotizaciones"/>
    <x v="0"/>
    <x v="4"/>
    <s v="Recursos del Sistema de Seguridad Social Integral - Riesgos Laborales"/>
    <x v="3"/>
    <x v="0"/>
    <n v="436203137.44999999"/>
    <n v="436203137.44999999"/>
    <n v="0"/>
    <m/>
    <n v="436203137.44999999"/>
    <m/>
    <n v="436203137.44999999"/>
  </r>
  <r>
    <x v="4"/>
    <s v="Transferencia del recaudo de las cotizaciones"/>
    <x v="0"/>
    <x v="4"/>
    <s v="Recursos del Sistema de Seguridad Social Integral - Riesgos Laborales"/>
    <x v="3"/>
    <x v="0"/>
    <n v="120000000"/>
    <n v="120000000"/>
    <n v="0"/>
    <m/>
    <n v="120000000"/>
    <m/>
    <n v="120000000"/>
  </r>
  <r>
    <x v="4"/>
    <s v="Transferencia del recaudo de las cotizaciones"/>
    <x v="0"/>
    <x v="4"/>
    <s v="Recursos del Sistema de Seguridad Social Integral - Riesgos Laborales"/>
    <x v="3"/>
    <x v="0"/>
    <n v="61000000"/>
    <n v="61000000"/>
    <n v="0"/>
    <m/>
    <n v="61000000"/>
    <m/>
    <n v="61000000"/>
  </r>
  <r>
    <x v="4"/>
    <s v="Transferencia del recaudo de las cotizaciones"/>
    <x v="0"/>
    <x v="4"/>
    <s v="Recursos del Sistema de Seguridad Social Integral - Riesgos Laborales"/>
    <x v="3"/>
    <x v="0"/>
    <n v="0"/>
    <n v="0"/>
    <n v="0"/>
    <m/>
    <n v="0"/>
    <m/>
    <n v="0"/>
  </r>
  <r>
    <x v="4"/>
    <s v="Transferencia del recaudo de las cotizaciones"/>
    <x v="0"/>
    <x v="4"/>
    <s v="Recursos del Sistema de Seguridad Social Integral - Riesgos Laborales"/>
    <x v="3"/>
    <x v="0"/>
    <n v="0"/>
    <n v="0"/>
    <n v="0"/>
    <m/>
    <n v="0"/>
    <m/>
    <n v="0"/>
  </r>
  <r>
    <x v="4"/>
    <s v="Transferencia del recaudo de las cotizaciones"/>
    <x v="0"/>
    <x v="4"/>
    <s v="Recursos del Sistema de Seguridad Social Integral - Riesgos Laborales"/>
    <x v="3"/>
    <x v="0"/>
    <n v="1917328763"/>
    <n v="1917328763"/>
    <n v="1917328763"/>
    <m/>
    <n v="0"/>
    <m/>
    <n v="191732876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1">
  <r>
    <x v="0"/>
    <s v="Rendimientos recursos de terceros"/>
    <n v="0"/>
    <s v="1.3.2.3.05"/>
    <s v="Otros Rendimientos Financieros"/>
    <n v="1"/>
    <n v="0"/>
    <n v="2486242381.68502"/>
    <n v="2486242381.68502"/>
  </r>
  <r>
    <x v="1"/>
    <s v="Recursos de terceros en administración"/>
    <n v="0"/>
    <s v="1.3.1.1.12"/>
    <s v="Recursos de terceros"/>
    <n v="1"/>
    <n v="0"/>
    <n v="925577122.5"/>
    <n v="925577122.5"/>
  </r>
  <r>
    <x v="2"/>
    <s v="Donaciones- Sector privado -No condicionadas a la adquisición de un activo "/>
    <n v="0"/>
    <s v="1.3.1.1.06"/>
    <s v="Donaciones"/>
    <n v="1"/>
    <n v="0"/>
    <n v="1946667"/>
    <n v="1946667"/>
  </r>
  <r>
    <x v="2"/>
    <s v="Donaciones- Sector privado -No condicionadas a la adquisición de un activo "/>
    <n v="0"/>
    <s v="1.3.1.1.06"/>
    <s v="Donaciones"/>
    <n v="1"/>
    <n v="0"/>
    <n v="40000000"/>
    <n v="40000000"/>
  </r>
  <r>
    <x v="2"/>
    <s v="Donaciones- Sector privado -No condicionadas a la adquisición de un activo "/>
    <n v="0"/>
    <s v="1.3.1.1.06"/>
    <s v="Donaciones"/>
    <n v="1"/>
    <n v="0"/>
    <n v="25378102.350000001"/>
    <n v="25378102.350000001"/>
  </r>
  <r>
    <x v="2"/>
    <s v="Donaciones- Sector privado -No condicionadas a la adquisición de un activo "/>
    <n v="0"/>
    <s v="1.3.1.1.06"/>
    <s v="Donaciones"/>
    <n v="1"/>
    <n v="0"/>
    <n v="271702.59999999998"/>
    <n v="271702.59999999998"/>
  </r>
  <r>
    <x v="1"/>
    <s v="Recursos de terceros en administración"/>
    <n v="0"/>
    <s v="1.3.1.1.12"/>
    <s v="Recursos de terceros"/>
    <n v="22200000"/>
    <n v="0"/>
    <n v="3600000"/>
    <n v="3600000"/>
  </r>
  <r>
    <x v="1"/>
    <s v="Recursos de terceros en administración"/>
    <n v="0"/>
    <s v="1.3.1.1.12"/>
    <s v="Recursos de terceros"/>
    <n v="22200000"/>
    <n v="0"/>
    <n v="46000000"/>
    <n v="46000000"/>
  </r>
  <r>
    <x v="1"/>
    <s v="Recursos de terceros en administración"/>
    <n v="0"/>
    <s v="1.3.1.1.12"/>
    <s v="Recursos de terceros"/>
    <n v="22200000"/>
    <n v="0"/>
    <n v="2669069"/>
    <n v="2669069"/>
  </r>
  <r>
    <x v="1"/>
    <s v="Recursos de terceros en administración"/>
    <n v="0"/>
    <s v="1.3.1.1.12"/>
    <s v="Recursos de terceros"/>
    <n v="22200000"/>
    <n v="0"/>
    <n v="33078257"/>
    <n v="33078257"/>
  </r>
  <r>
    <x v="1"/>
    <s v="Recursos de terceros en administración"/>
    <n v="0"/>
    <s v="1.3.1.1.12"/>
    <s v="Recursos de terceros"/>
    <n v="22200000"/>
    <n v="0"/>
    <n v="35550573"/>
    <n v="35550573"/>
  </r>
  <r>
    <x v="1"/>
    <s v="Recursos de terceros en administración"/>
    <n v="0"/>
    <s v="1.3.1.1.12"/>
    <s v="Recursos de terceros"/>
    <n v="22200000"/>
    <n v="0"/>
    <n v="0"/>
    <n v="0"/>
  </r>
  <r>
    <x v="1"/>
    <s v="Recursos de terceros en administración"/>
    <n v="0"/>
    <s v="1.3.1.1.12"/>
    <s v="Recursos de terceros"/>
    <n v="22200000"/>
    <n v="0"/>
    <n v="6417200"/>
    <n v="6417200"/>
  </r>
  <r>
    <x v="1"/>
    <s v="Recursos de terceros en administración"/>
    <n v="0"/>
    <s v="1.3.1.1.12"/>
    <s v="Recursos de terceros"/>
    <n v="22200000"/>
    <n v="0"/>
    <n v="61926520"/>
    <n v="61926520"/>
  </r>
  <r>
    <x v="1"/>
    <s v="Recursos de terceros en administración"/>
    <n v="0"/>
    <s v="1.3.1.1.12"/>
    <s v="Recursos de terceros"/>
    <n v="22200000"/>
    <n v="0"/>
    <n v="56694890"/>
    <n v="56694890"/>
  </r>
  <r>
    <x v="1"/>
    <s v="Recursos de terceros en administración"/>
    <n v="0"/>
    <s v="1.3.1.1.12"/>
    <s v="Recursos de terceros"/>
    <n v="22200000"/>
    <n v="0"/>
    <n v="189862"/>
    <n v="189862"/>
  </r>
  <r>
    <x v="1"/>
    <s v="Recursos de terceros en administración"/>
    <n v="0"/>
    <s v="1.3.1.1.12"/>
    <s v="Recursos de terceros"/>
    <n v="22200000"/>
    <n v="0"/>
    <n v="0"/>
    <n v="0"/>
  </r>
  <r>
    <x v="1"/>
    <s v="Recursos de terceros en administración"/>
    <n v="0"/>
    <s v="1.3.1.1.12"/>
    <s v="Recursos de terceros"/>
    <n v="22200000"/>
    <n v="0"/>
    <n v="1500000"/>
    <n v="1500000"/>
  </r>
  <r>
    <x v="1"/>
    <s v="Recursos de terceros en administración"/>
    <n v="0"/>
    <s v="1.3.1.1.12"/>
    <s v="Recursos de terceros"/>
    <n v="22200000"/>
    <n v="0"/>
    <n v="14873000"/>
    <n v="14873000"/>
  </r>
  <r>
    <x v="1"/>
    <s v="Recursos de terceros en administración"/>
    <n v="0"/>
    <s v="1.3.1.1.12"/>
    <s v="Recursos de terceros"/>
    <n v="22200000"/>
    <n v="0"/>
    <n v="0"/>
    <n v="0"/>
  </r>
  <r>
    <x v="3"/>
    <s v="Recursos departamentales y distritales para aseguramiento"/>
    <n v="0"/>
    <s v="1.2.3.3.04"/>
    <s v="Otras transferencias corrientes de otras entidades del gobierno general"/>
    <n v="117676000"/>
    <n v="0"/>
    <n v="0"/>
    <n v="0"/>
  </r>
  <r>
    <x v="3"/>
    <s v="Recursos departamentales y distritales para aseguramiento"/>
    <n v="0"/>
    <s v="1.2.3.3.04"/>
    <s v="Otras transferencias corrientes de otras entidades del gobierno general"/>
    <n v="117676000"/>
    <n v="0"/>
    <n v="2521441"/>
    <n v="2521441"/>
  </r>
  <r>
    <x v="3"/>
    <s v="Recursos departamentales y distritales para aseguramiento"/>
    <n v="0"/>
    <s v="1.2.3.3.04"/>
    <s v="Otras transferencias corrientes de otras entidades del gobierno general"/>
    <n v="117676000"/>
    <n v="0"/>
    <n v="500000"/>
    <n v="500000"/>
  </r>
  <r>
    <x v="3"/>
    <s v="Recursos departamentales y distritales para aseguramiento"/>
    <n v="0"/>
    <s v="1.2.3.3.04"/>
    <s v="Otras transferencias corrientes de otras entidades del gobierno general"/>
    <n v="117676000"/>
    <n v="0"/>
    <n v="0"/>
    <n v="0"/>
  </r>
  <r>
    <x v="1"/>
    <s v="Recursos de terceros en administración"/>
    <n v="0"/>
    <s v="1.3.1.1.12"/>
    <s v="Recursos de terceros"/>
    <n v="22200000"/>
    <n v="0"/>
    <n v="140344"/>
    <n v="140344"/>
  </r>
  <r>
    <x v="1"/>
    <s v="Recursos de terceros en administración"/>
    <n v="0"/>
    <s v="1.3.1.1.12"/>
    <s v="Recursos de terceros"/>
    <n v="22200000"/>
    <n v="0"/>
    <n v="2556900"/>
    <n v="2556900"/>
  </r>
  <r>
    <x v="1"/>
    <s v="Recursos de terceros en administración"/>
    <n v="0"/>
    <s v="1.3.1.1.12"/>
    <s v="Recursos de terceros"/>
    <n v="22200000"/>
    <n v="0"/>
    <n v="0"/>
    <n v="0"/>
  </r>
  <r>
    <x v="1"/>
    <s v="Recursos de terceros en administración"/>
    <n v="0"/>
    <s v="1.3.1.1.12"/>
    <s v="Recursos de terceros"/>
    <n v="22200000"/>
    <n v="0"/>
    <n v="1"/>
    <n v="1"/>
  </r>
  <r>
    <x v="1"/>
    <s v="Recursos de terceros en administración"/>
    <n v="0"/>
    <s v="1.3.1.1.12"/>
    <s v="Recursos de terceros"/>
    <n v="22200000"/>
    <n v="0"/>
    <n v="976620"/>
    <n v="976620"/>
  </r>
  <r>
    <x v="1"/>
    <s v="Recursos de terceros en administración"/>
    <n v="0"/>
    <s v="1.3.1.1.12"/>
    <s v="Recursos de terceros"/>
    <n v="22200000"/>
    <n v="0"/>
    <n v="1333333"/>
    <n v="1333333"/>
  </r>
  <r>
    <x v="1"/>
    <s v="Recursos de terceros en administración"/>
    <n v="0"/>
    <s v="1.3.1.1.12"/>
    <s v="Recursos de terceros"/>
    <n v="22200000"/>
    <n v="0"/>
    <n v="6000000"/>
    <n v="6000000"/>
  </r>
  <r>
    <x v="1"/>
    <s v="Recursos de terceros en administración"/>
    <n v="0"/>
    <s v="1.3.1.1.12"/>
    <s v="Recursos de terceros"/>
    <n v="22200000"/>
    <n v="0"/>
    <n v="4709850"/>
    <n v="4709850"/>
  </r>
  <r>
    <x v="1"/>
    <s v="Recursos de terceros en administración"/>
    <n v="0"/>
    <s v="1.3.1.1.12"/>
    <s v="Recursos de terceros"/>
    <n v="22200000"/>
    <n v="0"/>
    <n v="0"/>
    <n v="0"/>
  </r>
  <r>
    <x v="1"/>
    <s v="Recursos de terceros en administración"/>
    <n v="0"/>
    <s v="1.3.1.1.12"/>
    <s v="Recursos de terceros"/>
    <n v="22200000"/>
    <n v="0"/>
    <n v="0"/>
    <n v="0"/>
  </r>
  <r>
    <x v="1"/>
    <s v="Recursos de terceros en administración"/>
    <n v="0"/>
    <s v="1.3.1.1.12"/>
    <s v="Recursos de terceros"/>
    <n v="22200000"/>
    <n v="0"/>
    <n v="83151818.329999983"/>
    <n v="83151818.329999983"/>
  </r>
  <r>
    <x v="1"/>
    <s v="Recursos de terceros en administración"/>
    <n v="0"/>
    <s v="1.3.1.1.12"/>
    <s v="Recursos de terceros"/>
    <n v="22200000"/>
    <n v="0"/>
    <n v="3971800"/>
    <n v="3971800"/>
  </r>
  <r>
    <x v="1"/>
    <s v="Recursos de terceros en administración"/>
    <n v="0"/>
    <s v="1.3.1.1.12"/>
    <s v="Recursos de terceros"/>
    <n v="22200000"/>
    <n v="0"/>
    <n v="2500000"/>
    <n v="2500000"/>
  </r>
  <r>
    <x v="1"/>
    <s v="Recursos de terceros en administración"/>
    <n v="0"/>
    <s v="1.3.1.1.12"/>
    <s v="Recursos de terceros"/>
    <n v="22200000"/>
    <n v="0"/>
    <n v="15200000"/>
    <n v="15200000"/>
  </r>
  <r>
    <x v="1"/>
    <s v="Recursos de terceros en administración"/>
    <n v="0"/>
    <s v="1.3.1.1.12"/>
    <s v="Recursos de terceros"/>
    <n v="22200000"/>
    <n v="0"/>
    <n v="6709360"/>
    <n v="6709360"/>
  </r>
  <r>
    <x v="1"/>
    <s v="Recursos de terceros en administración"/>
    <n v="0"/>
    <s v="1.3.1.1.12"/>
    <s v="Recursos de terceros"/>
    <n v="22200000"/>
    <n v="0"/>
    <n v="9555750"/>
    <n v="9555750"/>
  </r>
  <r>
    <x v="1"/>
    <s v="Recursos de terceros en administración"/>
    <n v="0"/>
    <s v="1.3.1.1.12"/>
    <s v="Recursos de terceros"/>
    <n v="22200000"/>
    <n v="0"/>
    <n v="0"/>
    <n v="0"/>
  </r>
  <r>
    <x v="1"/>
    <s v="Recursos de terceros en administración"/>
    <n v="0"/>
    <s v="1.3.1.1.12"/>
    <s v="Recursos de terceros"/>
    <n v="22200000"/>
    <n v="0"/>
    <n v="8000000"/>
    <n v="8000000"/>
  </r>
  <r>
    <x v="1"/>
    <s v="Recursos de terceros en administración"/>
    <n v="0"/>
    <s v="1.3.1.1.12"/>
    <s v="Recursos de terceros"/>
    <n v="22200000"/>
    <n v="0"/>
    <n v="0"/>
    <n v="0"/>
  </r>
  <r>
    <x v="1"/>
    <s v="Recursos de terceros en administración"/>
    <n v="0"/>
    <s v="1.3.1.1.12"/>
    <s v="Recursos de terceros"/>
    <n v="22200000"/>
    <n v="0"/>
    <n v="0"/>
    <n v="0"/>
  </r>
  <r>
    <x v="1"/>
    <s v="Recursos de terceros en administración"/>
    <n v="0"/>
    <s v="1.3.1.1.12"/>
    <s v="Recursos de terceros"/>
    <n v="22200000"/>
    <n v="0"/>
    <n v="17454010"/>
    <n v="17454010"/>
  </r>
  <r>
    <x v="1"/>
    <s v="Recursos de terceros en administración"/>
    <n v="0"/>
    <s v="1.3.1.1.12"/>
    <s v="Recursos de terceros"/>
    <n v="22200000"/>
    <n v="0"/>
    <n v="10769"/>
    <n v="10769"/>
  </r>
  <r>
    <x v="1"/>
    <s v="Recursos de terceros en administración"/>
    <n v="0"/>
    <s v="1.3.1.1.12"/>
    <s v="Recursos de terceros"/>
    <n v="22200000"/>
    <n v="0"/>
    <n v="0"/>
    <n v="0"/>
  </r>
  <r>
    <x v="1"/>
    <s v="Recursos de terceros en administración"/>
    <n v="0"/>
    <s v="1.3.1.1.12"/>
    <s v="Recursos de terceros"/>
    <n v="22200000"/>
    <n v="0"/>
    <n v="0"/>
    <n v="0"/>
  </r>
  <r>
    <x v="1"/>
    <s v="Recursos de terceros en administración"/>
    <n v="0"/>
    <s v="1.3.1.1.12"/>
    <s v="Recursos de terceros"/>
    <n v="22200000"/>
    <n v="0"/>
    <n v="5422268"/>
    <n v="5422268"/>
  </r>
  <r>
    <x v="1"/>
    <s v="Recursos de terceros en administración"/>
    <n v="0"/>
    <s v="1.3.1.1.12"/>
    <s v="Recursos de terceros"/>
    <n v="22200000"/>
    <n v="0"/>
    <n v="0"/>
    <n v="0"/>
  </r>
  <r>
    <x v="1"/>
    <s v="Recursos de terceros en administración"/>
    <n v="0"/>
    <s v="1.3.1.1.12"/>
    <s v="Recursos de terceros"/>
    <n v="22200000"/>
    <n v="0"/>
    <n v="10545266"/>
    <n v="10545266"/>
  </r>
  <r>
    <x v="1"/>
    <s v="Recursos de terceros en administración"/>
    <n v="0"/>
    <s v="1.3.1.1.12"/>
    <s v="Recursos de terceros"/>
    <n v="22200000"/>
    <n v="0"/>
    <n v="10053852"/>
    <n v="10053852"/>
  </r>
  <r>
    <x v="1"/>
    <s v="Recursos de terceros en administración"/>
    <n v="0"/>
    <s v="1.3.1.1.12"/>
    <s v="Recursos de terceros"/>
    <n v="22200000"/>
    <n v="0"/>
    <n v="15000000"/>
    <n v="15000000"/>
  </r>
  <r>
    <x v="1"/>
    <s v="Recursos de terceros en administración"/>
    <n v="0"/>
    <s v="1.3.1.1.12"/>
    <s v="Recursos de terceros"/>
    <n v="22200000"/>
    <n v="0"/>
    <n v="1394"/>
    <n v="1394"/>
  </r>
  <r>
    <x v="1"/>
    <s v="Recursos de terceros en administración"/>
    <n v="0"/>
    <s v="1.3.1.1.12"/>
    <s v="Recursos de terceros"/>
    <n v="22200000"/>
    <n v="0"/>
    <n v="0"/>
    <n v="0"/>
  </r>
  <r>
    <x v="1"/>
    <s v="Recursos de terceros en administración"/>
    <n v="0"/>
    <s v="1.3.1.1.12"/>
    <s v="Recursos de terceros"/>
    <n v="22200000"/>
    <n v="0"/>
    <n v="5995584"/>
    <n v="5995584"/>
  </r>
  <r>
    <x v="1"/>
    <s v="Recursos de terceros en administración"/>
    <n v="0"/>
    <s v="1.3.1.1.12"/>
    <s v="Recursos de terceros"/>
    <n v="22200000"/>
    <n v="0"/>
    <n v="1323000"/>
    <n v="1323000"/>
  </r>
  <r>
    <x v="1"/>
    <s v="Recursos de terceros en administración"/>
    <n v="0"/>
    <s v="1.3.1.1.12"/>
    <s v="Recursos de terceros"/>
    <n v="22200000"/>
    <n v="0"/>
    <n v="14400000"/>
    <n v="14400000"/>
  </r>
  <r>
    <x v="1"/>
    <s v="Recursos de terceros en administración"/>
    <n v="0"/>
    <s v="1.3.1.1.12"/>
    <s v="Recursos de terceros"/>
    <n v="22200000"/>
    <n v="0"/>
    <n v="4876000"/>
    <n v="4876000"/>
  </r>
  <r>
    <x v="1"/>
    <s v="Recursos de terceros en administración"/>
    <n v="0"/>
    <s v="1.3.1.1.12"/>
    <s v="Recursos de terceros"/>
    <n v="22200000"/>
    <n v="0"/>
    <n v="0"/>
    <n v="0"/>
  </r>
  <r>
    <x v="1"/>
    <s v="Recursos de terceros en administración"/>
    <n v="0"/>
    <s v="1.3.1.1.12"/>
    <s v="Recursos de terceros"/>
    <n v="22200000"/>
    <n v="0"/>
    <n v="11880000"/>
    <n v="11880000"/>
  </r>
  <r>
    <x v="1"/>
    <s v="Recursos de terceros en administración"/>
    <n v="0"/>
    <s v="1.3.1.1.12"/>
    <s v="Recursos de terceros"/>
    <n v="22200000"/>
    <n v="0"/>
    <n v="4690190"/>
    <n v="4690190"/>
  </r>
  <r>
    <x v="1"/>
    <s v="Recursos de terceros en administración"/>
    <n v="0"/>
    <s v="1.3.1.1.12"/>
    <s v="Recursos de terceros"/>
    <n v="22200000"/>
    <n v="0"/>
    <n v="27200000"/>
    <n v="27200000"/>
  </r>
  <r>
    <x v="1"/>
    <s v="Recursos de terceros en administración"/>
    <n v="0"/>
    <s v="1.3.1.1.12"/>
    <s v="Recursos de terceros"/>
    <n v="22200000"/>
    <n v="0"/>
    <n v="0"/>
    <n v="0"/>
  </r>
  <r>
    <x v="1"/>
    <s v="Recursos de terceros en administración"/>
    <n v="0"/>
    <s v="1.3.1.1.12"/>
    <s v="Recursos de terceros"/>
    <n v="1"/>
    <n v="0"/>
    <n v="0"/>
    <n v="0"/>
  </r>
  <r>
    <x v="1"/>
    <s v="Recursos de terceros en administración"/>
    <n v="0"/>
    <s v="1.3.1.1.12"/>
    <s v="Recursos de terceros"/>
    <n v="1"/>
    <n v="0"/>
    <n v="1422392.43"/>
    <n v="1422392.43"/>
  </r>
  <r>
    <x v="1"/>
    <s v="Recursos de terceros en administración"/>
    <n v="0"/>
    <s v="1.3.1.1.12"/>
    <s v="Recursos de terceros"/>
    <n v="1"/>
    <n v="0"/>
    <n v="0"/>
    <n v="0"/>
  </r>
  <r>
    <x v="1"/>
    <s v="Recursos de terceros en administración"/>
    <n v="0"/>
    <s v="1.3.1.1.12"/>
    <s v="Recursos de terceros"/>
    <n v="1"/>
    <n v="0"/>
    <n v="0"/>
    <n v="0"/>
  </r>
  <r>
    <x v="1"/>
    <s v="Recursos de terceros en administración"/>
    <n v="0"/>
    <s v="1.3.1.1.12"/>
    <s v="Recursos de terceros"/>
    <n v="1"/>
    <n v="0"/>
    <n v="10993334"/>
    <n v="10993334"/>
  </r>
  <r>
    <x v="1"/>
    <s v="Recursos de terceros en administración"/>
    <n v="0"/>
    <s v="1.3.1.1.12"/>
    <s v="Recursos de terceros"/>
    <n v="1"/>
    <n v="0"/>
    <n v="0"/>
    <n v="0"/>
  </r>
  <r>
    <x v="1"/>
    <s v="Recursos de terceros en administración"/>
    <n v="0"/>
    <s v="1.3.1.1.12"/>
    <s v="Recursos de terceros"/>
    <n v="1"/>
    <n v="0"/>
    <n v="112245000"/>
    <n v="112245000"/>
  </r>
  <r>
    <x v="1"/>
    <s v="Recursos de terceros en administración"/>
    <n v="0"/>
    <s v="1.3.1.1.12"/>
    <s v="Recursos de terceros"/>
    <n v="1"/>
    <n v="0"/>
    <n v="571487725.37"/>
    <n v="571487725.37"/>
  </r>
  <r>
    <x v="1"/>
    <s v="Recursos de terceros en administración"/>
    <n v="0"/>
    <s v="1.3.1.1.12"/>
    <s v="Recursos de terceros"/>
    <n v="1"/>
    <n v="0"/>
    <n v="742716748.41000009"/>
    <n v="742716748.41000009"/>
  </r>
  <r>
    <x v="1"/>
    <s v="Recursos de terceros en administración"/>
    <n v="0"/>
    <s v="1.3.1.1.12"/>
    <s v="Recursos de terceros"/>
    <n v="1"/>
    <n v="0"/>
    <n v="432401011.12"/>
    <n v="432401011.12"/>
  </r>
  <r>
    <x v="1"/>
    <s v="Recursos de terceros en administración"/>
    <n v="0"/>
    <s v="1.3.1.1.12"/>
    <s v="Recursos de terceros"/>
    <n v="1"/>
    <n v="0"/>
    <n v="467959967.5"/>
    <n v="467959967.5"/>
  </r>
  <r>
    <x v="1"/>
    <s v="Recursos de terceros en administración"/>
    <n v="0"/>
    <s v="1.3.1.1.12"/>
    <s v="Recursos de terceros"/>
    <n v="1"/>
    <n v="0"/>
    <n v="114945563.59999999"/>
    <n v="114945563.59999999"/>
  </r>
  <r>
    <x v="1"/>
    <s v="Recursos de terceros en administración"/>
    <n v="0"/>
    <s v="1.3.1.1.12"/>
    <s v="Recursos de terceros"/>
    <n v="1"/>
    <n v="0"/>
    <n v="758600427"/>
    <n v="758600427"/>
  </r>
  <r>
    <x v="1"/>
    <s v="Recursos de terceros en administración"/>
    <n v="0"/>
    <s v="1.3.1.1.12"/>
    <s v="Recursos de terceros"/>
    <n v="1"/>
    <n v="0"/>
    <n v="114471676"/>
    <n v="114471676"/>
  </r>
  <r>
    <x v="1"/>
    <s v="Recursos de terceros en administración"/>
    <n v="0"/>
    <s v="1.3.1.1.12"/>
    <s v="Recursos de terceros"/>
    <n v="1"/>
    <n v="0"/>
    <n v="152770089"/>
    <n v="152770089"/>
  </r>
  <r>
    <x v="1"/>
    <s v="Recursos de terceros en administración"/>
    <n v="0"/>
    <s v="1.3.1.1.12"/>
    <s v="Recursos de terceros"/>
    <n v="1"/>
    <n v="0"/>
    <n v="210000000"/>
    <n v="210000000"/>
  </r>
  <r>
    <x v="1"/>
    <s v="Recursos de terceros en administración"/>
    <n v="0"/>
    <s v="1.3.1.1.12"/>
    <s v="Recursos de terceros"/>
    <n v="1"/>
    <n v="0"/>
    <n v="35170450"/>
    <n v="35170450"/>
  </r>
  <r>
    <x v="1"/>
    <s v="Recursos de terceros en administración"/>
    <n v="0"/>
    <s v="1.3.1.1.12"/>
    <s v="Recursos de terceros"/>
    <n v="1"/>
    <n v="0"/>
    <n v="149999554"/>
    <n v="149999554"/>
  </r>
  <r>
    <x v="1"/>
    <s v="Recursos de terceros en administración"/>
    <n v="0"/>
    <s v="1.3.1.1.12"/>
    <s v="Recursos de terceros"/>
    <n v="1"/>
    <n v="0"/>
    <n v="99924340"/>
    <n v="99924340"/>
  </r>
  <r>
    <x v="1"/>
    <s v="Recursos de terceros en administración"/>
    <n v="0"/>
    <s v="1.3.1.1.12"/>
    <s v="Recursos de terceros"/>
    <n v="1"/>
    <n v="0"/>
    <n v="90991550"/>
    <n v="90991550"/>
  </r>
  <r>
    <x v="1"/>
    <s v="Recursos de terceros en administración"/>
    <n v="0"/>
    <s v="1.3.1.1.12"/>
    <s v="Recursos de terceros"/>
    <n v="1"/>
    <n v="0"/>
    <n v="39700000"/>
    <n v="39700000"/>
  </r>
  <r>
    <x v="1"/>
    <s v="Recursos de terceros en administración"/>
    <n v="0"/>
    <s v="1.3.1.1.12"/>
    <s v="Recursos de terceros"/>
    <n v="1"/>
    <n v="0"/>
    <n v="1267050548"/>
    <n v="1267050548"/>
  </r>
  <r>
    <x v="1"/>
    <s v="Recursos de terceros en administración"/>
    <n v="0"/>
    <s v="1.3.1.1.12"/>
    <s v="Recursos de terceros"/>
    <n v="1"/>
    <n v="0"/>
    <n v="153703087"/>
    <n v="153703087"/>
  </r>
  <r>
    <x v="1"/>
    <s v="Recursos de terceros en administración"/>
    <n v="0"/>
    <s v="1.3.1.1.12"/>
    <s v="Recursos de terceros"/>
    <n v="1"/>
    <n v="0"/>
    <n v="61779496.996866576"/>
    <n v="61779496.996866576"/>
  </r>
  <r>
    <x v="1"/>
    <s v="Recursos de terceros en administración"/>
    <n v="0"/>
    <s v="1.3.1.1.12"/>
    <s v="Recursos de terceros"/>
    <n v="1"/>
    <n v="0"/>
    <n v="75453020"/>
    <n v="75453020"/>
  </r>
  <r>
    <x v="1"/>
    <s v="Recursos de terceros en administración"/>
    <n v="0"/>
    <s v="1.3.1.1.12"/>
    <s v="Recursos de terceros"/>
    <n v="1"/>
    <n v="0"/>
    <n v="169453006"/>
    <n v="169453006"/>
  </r>
  <r>
    <x v="1"/>
    <s v="Recursos de terceros en administración"/>
    <n v="0"/>
    <s v="1.3.1.1.12"/>
    <s v="Recursos de terceros"/>
    <n v="1"/>
    <n v="0"/>
    <n v="170000000"/>
    <n v="170000000"/>
  </r>
  <r>
    <x v="1"/>
    <s v="Recursos de terceros en administración"/>
    <n v="0"/>
    <s v="1.3.1.1.12"/>
    <s v="Recursos de terceros"/>
    <n v="1"/>
    <n v="0"/>
    <n v="36668373"/>
    <n v="36668373"/>
  </r>
  <r>
    <x v="1"/>
    <s v="Recursos de terceros en administración"/>
    <n v="0"/>
    <s v="1.3.1.1.12"/>
    <s v="Recursos de terceros"/>
    <n v="1"/>
    <n v="0"/>
    <n v="24719813"/>
    <n v="24719813"/>
  </r>
  <r>
    <x v="1"/>
    <s v="Recursos de terceros en administración"/>
    <n v="0"/>
    <s v="1.3.1.1.12"/>
    <s v="Recursos de terceros"/>
    <n v="1"/>
    <n v="0"/>
    <n v="32839637"/>
    <n v="32839637"/>
  </r>
  <r>
    <x v="1"/>
    <s v="Recursos de terceros en administración"/>
    <n v="0"/>
    <s v="1.3.1.1.12"/>
    <s v="Recursos de terceros"/>
    <n v="1"/>
    <n v="0"/>
    <n v="0"/>
    <n v="0"/>
  </r>
  <r>
    <x v="1"/>
    <s v="Recursos de terceros en administración"/>
    <n v="0"/>
    <s v="1.3.1.1.12"/>
    <s v="Recursos de terceros"/>
    <n v="1"/>
    <n v="0"/>
    <n v="0"/>
    <n v="0"/>
  </r>
  <r>
    <x v="1"/>
    <s v="Recursos de terceros en administración"/>
    <n v="0"/>
    <s v="1.3.1.1.12"/>
    <s v="Recursos de terceros"/>
    <n v="1"/>
    <n v="0"/>
    <n v="57705699"/>
    <n v="57705699"/>
  </r>
  <r>
    <x v="1"/>
    <s v="Recursos de terceros en administración"/>
    <n v="0"/>
    <s v="1.3.1.1.12"/>
    <s v="Recursos de terceros"/>
    <n v="1"/>
    <n v="0"/>
    <n v="7849032.0000000037"/>
    <n v="7849032.0000000037"/>
  </r>
  <r>
    <x v="1"/>
    <s v="Recursos de terceros en administración"/>
    <n v="0"/>
    <s v="1.3.1.1.12"/>
    <s v="Recursos de terceros"/>
    <n v="1"/>
    <n v="0"/>
    <n v="0"/>
    <n v="0"/>
  </r>
  <r>
    <x v="1"/>
    <s v="Recursos de terceros en administración"/>
    <n v="0"/>
    <s v="1.3.1.1.12"/>
    <s v="Recursos de terceros"/>
    <n v="1"/>
    <n v="0"/>
    <n v="26999319"/>
    <n v="26999319"/>
  </r>
  <r>
    <x v="1"/>
    <s v="Recursos de terceros en administración"/>
    <n v="0"/>
    <s v="1.3.1.1.12"/>
    <s v="Recursos de terceros"/>
    <n v="1"/>
    <n v="0"/>
    <n v="1908080"/>
    <n v="1908080"/>
  </r>
  <r>
    <x v="1"/>
    <s v="Recursos de terceros en administración"/>
    <n v="0"/>
    <s v="1.3.1.1.12"/>
    <s v="Recursos de terceros"/>
    <n v="1"/>
    <n v="0"/>
    <n v="51600000"/>
    <n v="51600000"/>
  </r>
  <r>
    <x v="0"/>
    <s v="Rendimientos recursos de terceros"/>
    <n v="0"/>
    <s v="1.3.2.3.05"/>
    <s v="Otros Rendimientos Financieros"/>
    <n v="1"/>
    <n v="0"/>
    <n v="723258279.60000002"/>
    <n v="723258279.60000002"/>
  </r>
  <r>
    <x v="1"/>
    <s v="Recursos de terceros en administración"/>
    <n v="0"/>
    <s v="1.3.1.1.12"/>
    <s v="Recursos de terceros"/>
    <n v="1"/>
    <n v="0"/>
    <n v="10043481846.33"/>
    <n v="10043481846.33"/>
  </r>
  <r>
    <x v="1"/>
    <s v="Recursos de terceros en administración"/>
    <n v="0"/>
    <s v="1.3.1.1.12"/>
    <s v="Recursos de terceros"/>
    <n v="1"/>
    <n v="0"/>
    <n v="4807142818.8000002"/>
    <n v="4807142818.8000002"/>
  </r>
  <r>
    <x v="1"/>
    <s v="Recursos de terceros en administración"/>
    <n v="0"/>
    <s v="1.3.1.1.12"/>
    <s v="Recursos de terceros"/>
    <n v="1"/>
    <n v="0"/>
    <n v="1009997428.4200001"/>
    <n v="1009997428.4200001"/>
  </r>
  <r>
    <x v="1"/>
    <s v="Recursos de terceros en administración"/>
    <n v="0"/>
    <s v="1.3.1.1.12"/>
    <s v="Recursos de terceros"/>
    <n v="1"/>
    <n v="0"/>
    <n v="644639258"/>
    <n v="644639258"/>
  </r>
  <r>
    <x v="1"/>
    <s v="Recursos de terceros en administración"/>
    <n v="0"/>
    <s v="1.3.1.1.12"/>
    <s v="Recursos de terceros"/>
    <n v="1"/>
    <n v="0"/>
    <n v="761263400"/>
    <n v="761263400"/>
  </r>
  <r>
    <x v="1"/>
    <s v="Recursos de terceros en administración"/>
    <n v="0"/>
    <s v="1.3.1.1.12"/>
    <s v="Recursos de terceros"/>
    <n v="1"/>
    <n v="0"/>
    <n v="190617870.86000001"/>
    <n v="190617870.86000001"/>
  </r>
  <r>
    <x v="1"/>
    <s v="Recursos de terceros en administración"/>
    <n v="0"/>
    <s v="1.3.1.1.12"/>
    <s v="Recursos de terceros"/>
    <n v="1"/>
    <n v="0"/>
    <n v="729736744.99999976"/>
    <n v="729736744.99999976"/>
  </r>
  <r>
    <x v="1"/>
    <s v="Recursos de terceros en administración"/>
    <n v="0"/>
    <s v="1.3.1.1.12"/>
    <s v="Recursos de terceros"/>
    <n v="1"/>
    <n v="0"/>
    <n v="3916000"/>
    <n v="3916000"/>
  </r>
  <r>
    <x v="1"/>
    <s v="Recursos de terceros en administración"/>
    <n v="0"/>
    <s v="1.3.1.1.12"/>
    <s v="Recursos de terceros"/>
    <n v="1"/>
    <n v="0"/>
    <n v="64752490.960000038"/>
    <n v="64752490.960000038"/>
  </r>
  <r>
    <x v="1"/>
    <s v="Recursos de terceros en administración"/>
    <n v="0"/>
    <s v="1.3.1.1.12"/>
    <s v="Recursos de terceros"/>
    <n v="1"/>
    <n v="0"/>
    <n v="10000"/>
    <n v="10000"/>
  </r>
  <r>
    <x v="1"/>
    <s v="Recursos de terceros en administración"/>
    <n v="0"/>
    <s v="1.3.1.1.12"/>
    <s v="Recursos de terceros"/>
    <n v="1"/>
    <n v="0"/>
    <n v="49428000"/>
    <n v="49428000"/>
  </r>
  <r>
    <x v="1"/>
    <s v="Recursos de terceros en administración"/>
    <n v="0"/>
    <s v="1.3.1.1.12"/>
    <s v="Recursos de terceros"/>
    <n v="1"/>
    <n v="0"/>
    <n v="2411270.3999999985"/>
    <n v="2411270.3999999985"/>
  </r>
  <r>
    <x v="1"/>
    <s v="Recursos de terceros en administración"/>
    <n v="0"/>
    <s v="1.3.1.1.12"/>
    <s v="Recursos de terceros"/>
    <n v="1"/>
    <n v="0"/>
    <n v="431040227"/>
    <n v="431040227"/>
  </r>
  <r>
    <x v="1"/>
    <s v="Recursos de terceros en administración"/>
    <n v="0"/>
    <s v="1.3.1.1.12"/>
    <s v="Recursos de terceros"/>
    <n v="1"/>
    <n v="0"/>
    <n v="49509038"/>
    <n v="49509038"/>
  </r>
  <r>
    <x v="1"/>
    <s v="Recursos de terceros en administración"/>
    <n v="0"/>
    <s v="1.3.1.1.12"/>
    <s v="Recursos de terceros"/>
    <n v="1"/>
    <n v="0"/>
    <n v="314266562"/>
    <n v="314266562"/>
  </r>
  <r>
    <x v="1"/>
    <s v="Recursos de terceros en administración"/>
    <n v="0"/>
    <s v="1.3.1.1.12"/>
    <s v="Recursos de terceros"/>
    <n v="1"/>
    <n v="0"/>
    <n v="76325210"/>
    <n v="76325210"/>
  </r>
  <r>
    <x v="1"/>
    <s v="Recursos de terceros en administración"/>
    <n v="0"/>
    <s v="1.3.1.1.12"/>
    <s v="Recursos de terceros"/>
    <n v="1"/>
    <n v="0"/>
    <n v="10467164"/>
    <n v="10467164"/>
  </r>
  <r>
    <x v="1"/>
    <s v="Recursos de terceros en administración"/>
    <n v="0"/>
    <s v="1.3.1.1.12"/>
    <s v="Recursos de terceros"/>
    <n v="1"/>
    <n v="0"/>
    <n v="66848040"/>
    <n v="66848040"/>
  </r>
  <r>
    <x v="1"/>
    <s v="Recursos de terceros en administración"/>
    <n v="0"/>
    <s v="1.3.1.1.12"/>
    <s v="Recursos de terceros"/>
    <n v="1"/>
    <n v="0"/>
    <n v="60409081"/>
    <n v="60409081"/>
  </r>
  <r>
    <x v="1"/>
    <s v="Recursos de terceros en administración"/>
    <n v="0"/>
    <s v="1.3.1.1.12"/>
    <s v="Recursos de terceros"/>
    <n v="1"/>
    <n v="0"/>
    <n v="997712685"/>
    <n v="997712685"/>
  </r>
  <r>
    <x v="1"/>
    <s v="Recursos de terceros en administración"/>
    <n v="0"/>
    <s v="1.3.1.1.12"/>
    <s v="Recursos de terceros"/>
    <n v="1"/>
    <n v="0"/>
    <n v="1558198741"/>
    <n v="1558198741"/>
  </r>
  <r>
    <x v="1"/>
    <s v="Recursos de terceros en administración"/>
    <n v="0"/>
    <s v="1.3.1.1.12"/>
    <s v="Recursos de terceros"/>
    <n v="1"/>
    <n v="0"/>
    <n v="881582995"/>
    <n v="881582995"/>
  </r>
  <r>
    <x v="1"/>
    <s v="Recursos de terceros en administración"/>
    <n v="0"/>
    <s v="1.3.1.1.12"/>
    <s v="Recursos de terceros"/>
    <n v="1"/>
    <n v="0"/>
    <n v="189351720"/>
    <n v="189351720"/>
  </r>
  <r>
    <x v="1"/>
    <s v="Recursos de terceros en administración"/>
    <n v="0"/>
    <s v="1.3.1.1.12"/>
    <s v="Recursos de terceros"/>
    <n v="1"/>
    <n v="0"/>
    <n v="38450980"/>
    <n v="38450980"/>
  </r>
  <r>
    <x v="1"/>
    <s v="Recursos de terceros en administración"/>
    <n v="0"/>
    <s v="1.3.1.1.12"/>
    <s v="Recursos de terceros"/>
    <n v="1"/>
    <n v="0"/>
    <n v="33706285"/>
    <n v="33706285"/>
  </r>
  <r>
    <x v="1"/>
    <s v="Recursos de terceros en administración"/>
    <n v="0"/>
    <s v="1.3.1.1.12"/>
    <s v="Recursos de terceros"/>
    <n v="1"/>
    <n v="0"/>
    <n v="39356571"/>
    <n v="39356571"/>
  </r>
  <r>
    <x v="1"/>
    <s v="Recursos de terceros en administración"/>
    <n v="0"/>
    <s v="1.3.1.1.12"/>
    <s v="Recursos de terceros"/>
    <n v="1"/>
    <n v="0"/>
    <n v="74084614"/>
    <n v="74084614"/>
  </r>
  <r>
    <x v="1"/>
    <s v="Recursos de terceros en administración"/>
    <n v="0"/>
    <s v="1.3.1.1.12"/>
    <s v="Recursos de terceros"/>
    <n v="1"/>
    <n v="0"/>
    <n v="315033741.01999998"/>
    <n v="315033741.01999998"/>
  </r>
  <r>
    <x v="0"/>
    <s v="Rendimientos recursos de terceros"/>
    <n v="0"/>
    <s v="1.3.2.3.05"/>
    <s v="Otros Rendimientos Financieros"/>
    <n v="1"/>
    <n v="0"/>
    <n v="80431058.709999993"/>
    <n v="80431058.709999993"/>
  </r>
  <r>
    <x v="1"/>
    <s v="Recursos de terceros en administración"/>
    <n v="0"/>
    <s v="1.3.1.1.12"/>
    <s v="Recursos de terceros"/>
    <n v="1"/>
    <n v="0"/>
    <n v="271487531.31999999"/>
    <n v="271487531.31999999"/>
  </r>
  <r>
    <x v="1"/>
    <s v="Recursos de terceros en administración"/>
    <n v="0"/>
    <s v="1.3.1.1.12"/>
    <s v="Recursos de terceros"/>
    <n v="1"/>
    <n v="0"/>
    <n v="14817113.530000001"/>
    <n v="14817113.530000001"/>
  </r>
  <r>
    <x v="1"/>
    <s v="Recursos de terceros en administración"/>
    <n v="0"/>
    <s v="1.3.1.1.12"/>
    <s v="Recursos de terceros"/>
    <n v="1"/>
    <n v="0"/>
    <n v="312219681.56999999"/>
    <n v="312219681.56999999"/>
  </r>
  <r>
    <x v="1"/>
    <s v="Recursos de terceros en administración"/>
    <n v="0"/>
    <s v="1.3.1.1.12"/>
    <s v="Recursos de terceros"/>
    <n v="1"/>
    <n v="0"/>
    <n v="51019776.890000001"/>
    <n v="51019776.890000001"/>
  </r>
  <r>
    <x v="1"/>
    <s v="Recursos de terceros en administración"/>
    <n v="0"/>
    <s v="1.3.1.1.12"/>
    <s v="Recursos de terceros"/>
    <n v="1"/>
    <n v="0"/>
    <n v="3853223.67"/>
    <n v="3853223.67"/>
  </r>
  <r>
    <x v="1"/>
    <s v="Recursos de terceros en administración"/>
    <n v="0"/>
    <s v="1.3.1.1.12"/>
    <s v="Recursos de terceros"/>
    <n v="1"/>
    <n v="0"/>
    <n v="897013407"/>
    <n v="897013407"/>
  </r>
  <r>
    <x v="1"/>
    <s v="Recursos de terceros en administración"/>
    <n v="0"/>
    <s v="1.3.1.1.12"/>
    <s v="Recursos de terceros"/>
    <n v="1"/>
    <n v="0"/>
    <n v="43113915"/>
    <n v="43113915"/>
  </r>
  <r>
    <x v="1"/>
    <s v="Recursos de terceros en administración"/>
    <n v="0"/>
    <s v="1.3.1.1.12"/>
    <s v="Recursos de terceros"/>
    <n v="1"/>
    <n v="0"/>
    <n v="100399715"/>
    <n v="100399715"/>
  </r>
  <r>
    <x v="1"/>
    <s v="Recursos de terceros en administración"/>
    <n v="0"/>
    <s v="1.3.1.1.12"/>
    <s v="Recursos de terceros"/>
    <n v="1"/>
    <n v="0"/>
    <n v="16658915"/>
    <n v="16658915"/>
  </r>
  <r>
    <x v="1"/>
    <s v="Recursos de terceros en administración"/>
    <n v="0"/>
    <s v="1.3.1.1.12"/>
    <s v="Recursos de terceros"/>
    <n v="1"/>
    <n v="0"/>
    <n v="156641130"/>
    <n v="156641130"/>
  </r>
  <r>
    <x v="1"/>
    <s v="Recursos de terceros en administración"/>
    <n v="0"/>
    <s v="1.3.1.1.12"/>
    <s v="Recursos de terceros"/>
    <n v="1"/>
    <n v="0"/>
    <n v="87804828"/>
    <n v="87804828"/>
  </r>
  <r>
    <x v="1"/>
    <s v="Recursos de terceros en administración"/>
    <n v="0"/>
    <s v="1.3.1.1.12"/>
    <s v="Recursos de terceros"/>
    <n v="22200000"/>
    <n v="0"/>
    <n v="10000000"/>
    <n v="10000000"/>
  </r>
  <r>
    <x v="1"/>
    <s v="Recursos de terceros en administración"/>
    <n v="0"/>
    <s v="1.3.1.1.12"/>
    <s v="Recursos de terceros"/>
    <n v="22200000"/>
    <n v="0"/>
    <n v="82537631"/>
    <n v="82537631"/>
  </r>
  <r>
    <x v="1"/>
    <s v="Recursos de terceros en administración"/>
    <n v="0"/>
    <s v="1.3.1.1.12"/>
    <s v="Recursos de terceros"/>
    <n v="22200000"/>
    <n v="0"/>
    <n v="408145664"/>
    <n v="408145664"/>
  </r>
  <r>
    <x v="1"/>
    <s v="Recursos de terceros en administración"/>
    <n v="0"/>
    <s v="1.3.1.1.12"/>
    <s v="Recursos de terceros"/>
    <n v="22200000"/>
    <n v="0"/>
    <n v="15820000"/>
    <n v="15820000"/>
  </r>
  <r>
    <x v="1"/>
    <s v="Recursos de terceros en administración"/>
    <n v="0"/>
    <s v="1.3.1.1.12"/>
    <s v="Recursos de terceros"/>
    <n v="22200000"/>
    <n v="0"/>
    <n v="214554771"/>
    <n v="214554771"/>
  </r>
  <r>
    <x v="1"/>
    <s v="Recursos de terceros en administración"/>
    <n v="0"/>
    <s v="1.3.1.1.12"/>
    <s v="Recursos de terceros"/>
    <n v="22200000"/>
    <n v="0"/>
    <n v="70000000"/>
    <n v="70000000"/>
  </r>
  <r>
    <x v="1"/>
    <s v="Recursos de terceros en administración"/>
    <n v="0"/>
    <s v="1.3.1.1.12"/>
    <s v="Recursos de terceros"/>
    <n v="22200000"/>
    <n v="0"/>
    <n v="56074065"/>
    <n v="56074065"/>
  </r>
  <r>
    <x v="1"/>
    <s v="Recursos de terceros en administración"/>
    <n v="0"/>
    <s v="1.3.1.1.12"/>
    <s v="Recursos de terceros"/>
    <n v="22200000"/>
    <n v="0"/>
    <n v="42856607"/>
    <n v="42856607"/>
  </r>
  <r>
    <x v="1"/>
    <s v="Recursos de terceros en administración"/>
    <n v="0"/>
    <s v="1.3.1.1.12"/>
    <s v="Recursos de terceros"/>
    <n v="1"/>
    <n v="0"/>
    <n v="79200000"/>
    <n v="79200000"/>
  </r>
  <r>
    <x v="1"/>
    <s v="Recursos de terceros en administración"/>
    <n v="0"/>
    <s v="1.3.1.1.12"/>
    <s v="Recursos de terceros"/>
    <n v="1"/>
    <n v="0"/>
    <n v="209434704"/>
    <n v="209434704"/>
  </r>
  <r>
    <x v="1"/>
    <s v="Recursos de terceros en administración"/>
    <n v="0"/>
    <s v="1.3.1.1.12"/>
    <s v="Recursos de terceros"/>
    <n v="1"/>
    <n v="0"/>
    <n v="11673600"/>
    <n v="11673600"/>
  </r>
  <r>
    <x v="1"/>
    <s v="Recursos de terceros en administración"/>
    <n v="0"/>
    <s v="1.3.1.1.12"/>
    <s v="Recursos de terceros"/>
    <n v="1"/>
    <n v="0"/>
    <n v="30000000"/>
    <n v="30000000"/>
  </r>
  <r>
    <x v="1"/>
    <s v="Recursos de terceros en administración"/>
    <n v="0"/>
    <s v="1.3.1.1.12"/>
    <s v="Recursos de terceros"/>
    <n v="1"/>
    <n v="0"/>
    <n v="282897534"/>
    <n v="282897534"/>
  </r>
  <r>
    <x v="1"/>
    <s v="Recursos de terceros en administración"/>
    <n v="0"/>
    <s v="1.3.1.1.12"/>
    <s v="Recursos de terceros"/>
    <n v="1"/>
    <n v="0"/>
    <n v="62151929"/>
    <n v="62151929"/>
  </r>
  <r>
    <x v="1"/>
    <s v="Recursos de terceros en administración"/>
    <n v="0"/>
    <s v="1.3.1.1.12"/>
    <s v="Recursos de terceros"/>
    <n v="1"/>
    <n v="0"/>
    <n v="14053200"/>
    <n v="14053200"/>
  </r>
  <r>
    <x v="1"/>
    <s v="Recursos de terceros en administración"/>
    <n v="0"/>
    <s v="1.3.1.1.12"/>
    <s v="Recursos de terceros"/>
    <n v="1"/>
    <n v="0"/>
    <n v="90452622"/>
    <n v="90452622"/>
  </r>
  <r>
    <x v="1"/>
    <s v="Recursos de terceros en administración"/>
    <n v="0"/>
    <s v="1.3.1.1.12"/>
    <s v="Recursos de terceros"/>
    <n v="1"/>
    <n v="0"/>
    <n v="166945060"/>
    <n v="166945060"/>
  </r>
  <r>
    <x v="1"/>
    <s v="Recursos de terceros en administración"/>
    <n v="0"/>
    <s v="1.3.1.1.12"/>
    <s v="Recursos de terceros"/>
    <n v="1"/>
    <n v="0"/>
    <n v="14081793"/>
    <n v="14081793"/>
  </r>
  <r>
    <x v="1"/>
    <s v="Recursos de terceros en administración"/>
    <n v="0"/>
    <s v="1.3.1.1.12"/>
    <s v="Recursos de terceros"/>
    <n v="1"/>
    <n v="0"/>
    <n v="43069591"/>
    <n v="43069591"/>
  </r>
  <r>
    <x v="1"/>
    <s v="Recursos de terceros en administración"/>
    <n v="0"/>
    <s v="1.3.1.1.12"/>
    <s v="Recursos de terceros"/>
    <n v="22200000"/>
    <n v="0"/>
    <n v="469944971"/>
    <n v="469944971"/>
  </r>
  <r>
    <x v="1"/>
    <s v="Recursos de terceros en administración"/>
    <n v="0"/>
    <s v="1.3.1.1.12"/>
    <s v="Recursos de terceros"/>
    <n v="22200000"/>
    <n v="0"/>
    <n v="2628976884"/>
    <n v="2628976884"/>
  </r>
  <r>
    <x v="1"/>
    <s v="Recursos de terceros en administración"/>
    <n v="0"/>
    <s v="1.3.1.1.12"/>
    <s v="Recursos de terceros"/>
    <n v="22200000"/>
    <n v="0"/>
    <n v="2257014000"/>
    <n v="2257014000"/>
  </r>
  <r>
    <x v="1"/>
    <s v="Recursos de terceros en administración"/>
    <n v="0"/>
    <s v="1.3.1.1.12"/>
    <s v="Recursos de terceros"/>
    <n v="22200000"/>
    <n v="0"/>
    <n v="907480029"/>
    <n v="907480029"/>
  </r>
  <r>
    <x v="1"/>
    <s v="Recursos de terceros en administración"/>
    <n v="0"/>
    <s v="1.3.1.1.12"/>
    <s v="Recursos de terceros"/>
    <n v="22200000"/>
    <n v="0"/>
    <n v="6000000"/>
    <n v="6000000"/>
  </r>
  <r>
    <x v="1"/>
    <s v="Recursos de terceros en administración"/>
    <n v="0"/>
    <s v="1.3.1.1.12"/>
    <s v="Recursos de terceros"/>
    <n v="22200000"/>
    <n v="0"/>
    <n v="686766000"/>
    <n v="686766000"/>
  </r>
  <r>
    <x v="1"/>
    <s v="Recursos de terceros en administración"/>
    <n v="0"/>
    <s v="1.3.1.1.12"/>
    <s v="Recursos de terceros"/>
    <n v="22200000"/>
    <n v="0"/>
    <n v="2000000"/>
    <n v="2000000"/>
  </r>
  <r>
    <x v="1"/>
    <s v="Recursos de terceros en administración"/>
    <n v="0"/>
    <s v="1.3.1.1.12"/>
    <s v="Recursos de terceros"/>
    <n v="22200000"/>
    <n v="0"/>
    <n v="59000000"/>
    <n v="59000000"/>
  </r>
  <r>
    <x v="1"/>
    <s v="Recursos de terceros en administración"/>
    <n v="0"/>
    <s v="1.3.1.1.12"/>
    <s v="Recursos de terceros"/>
    <n v="22200000"/>
    <n v="0"/>
    <n v="567708536"/>
    <n v="567708536"/>
  </r>
  <r>
    <x v="1"/>
    <s v="Recursos de terceros en administración"/>
    <n v="0"/>
    <s v="1.3.1.1.12"/>
    <s v="Recursos de terceros"/>
    <n v="22200000"/>
    <n v="0"/>
    <n v="415109580"/>
    <n v="415109580"/>
  </r>
  <r>
    <x v="4"/>
    <s v="Transferencia del recaudo de las cotizaciones"/>
    <n v="0"/>
    <s v="1.2.3.3.09"/>
    <s v="Recursos del Sistema de Seguridad Social Integral - Riesgos Laborales"/>
    <n v="96300000"/>
    <n v="0"/>
    <n v="59542626.689999998"/>
    <n v="59542626.689999998"/>
  </r>
  <r>
    <x v="4"/>
    <s v="Transferencia del recaudo de las cotizaciones"/>
    <n v="0"/>
    <s v="1.2.3.3.09"/>
    <s v="Recursos del Sistema de Seguridad Social Integral - Riesgos Laborales"/>
    <n v="96300000"/>
    <n v="0"/>
    <n v="1951373.31"/>
    <n v="1951373.31"/>
  </r>
  <r>
    <x v="4"/>
    <s v="Transferencia del recaudo de las cotizaciones"/>
    <n v="0"/>
    <s v="1.2.3.3.09"/>
    <s v="Recursos del Sistema de Seguridad Social Integral - Riesgos Laborales"/>
    <n v="96300000"/>
    <n v="0"/>
    <n v="22900000"/>
    <n v="22900000"/>
  </r>
  <r>
    <x v="4"/>
    <s v="Transferencia del recaudo de las cotizaciones"/>
    <n v="0"/>
    <s v="1.2.3.3.09"/>
    <s v="Recursos del Sistema de Seguridad Social Integral - Riesgos Laborales"/>
    <n v="96300000"/>
    <n v="0"/>
    <n v="1000000"/>
    <n v="1000000"/>
  </r>
  <r>
    <x v="4"/>
    <s v="Transferencia del recaudo de las cotizaciones"/>
    <n v="0"/>
    <s v="1.2.3.3.09"/>
    <s v="Recursos del Sistema de Seguridad Social Integral - Riesgos Laborales"/>
    <n v="96300000"/>
    <n v="0"/>
    <n v="388674700"/>
    <n v="388674700"/>
  </r>
  <r>
    <x v="4"/>
    <s v="Transferencia del recaudo de las cotizaciones"/>
    <n v="0"/>
    <s v="1.2.3.3.09"/>
    <s v="Recursos del Sistema de Seguridad Social Integral - Riesgos Laborales"/>
    <n v="96300000"/>
    <n v="0"/>
    <n v="241200000.27000001"/>
    <n v="241200000.27000001"/>
  </r>
  <r>
    <x v="4"/>
    <s v="Transferencia del recaudo de las cotizaciones"/>
    <n v="0"/>
    <s v="1.2.3.3.09"/>
    <s v="Recursos del Sistema de Seguridad Social Integral - Riesgos Laborales"/>
    <n v="96300000"/>
    <n v="0"/>
    <n v="3433612.55"/>
    <n v="3433612.55"/>
  </r>
  <r>
    <x v="4"/>
    <s v="Transferencia del recaudo de las cotizaciones"/>
    <n v="0"/>
    <s v="1.2.3.3.09"/>
    <s v="Recursos del Sistema de Seguridad Social Integral - Riesgos Laborales"/>
    <n v="96300000"/>
    <n v="0"/>
    <n v="0"/>
    <n v="0"/>
  </r>
  <r>
    <x v="4"/>
    <s v="Transferencia del recaudo de las cotizaciones"/>
    <n v="0"/>
    <s v="1.2.3.3.09"/>
    <s v="Recursos del Sistema de Seguridad Social Integral - Riesgos Laborales"/>
    <n v="96300000"/>
    <n v="0"/>
    <n v="436203137.44999999"/>
    <n v="436203137.44999999"/>
  </r>
  <r>
    <x v="4"/>
    <s v="Transferencia del recaudo de las cotizaciones"/>
    <n v="0"/>
    <s v="1.2.3.3.09"/>
    <s v="Recursos del Sistema de Seguridad Social Integral - Riesgos Laborales"/>
    <n v="96300000"/>
    <n v="0"/>
    <n v="120000000"/>
    <n v="120000000"/>
  </r>
  <r>
    <x v="4"/>
    <s v="Transferencia del recaudo de las cotizaciones"/>
    <n v="0"/>
    <s v="1.2.3.3.09"/>
    <s v="Recursos del Sistema de Seguridad Social Integral - Riesgos Laborales"/>
    <n v="96300000"/>
    <n v="0"/>
    <n v="61000000"/>
    <n v="61000000"/>
  </r>
  <r>
    <x v="4"/>
    <s v="Transferencia del recaudo de las cotizaciones"/>
    <n v="0"/>
    <s v="1.2.3.3.09"/>
    <s v="Recursos del Sistema de Seguridad Social Integral - Riesgos Laborales"/>
    <n v="96300000"/>
    <n v="0"/>
    <n v="0"/>
    <n v="0"/>
  </r>
  <r>
    <x v="4"/>
    <s v="Transferencia del recaudo de las cotizaciones"/>
    <n v="0"/>
    <s v="1.2.3.3.09"/>
    <s v="Recursos del Sistema de Seguridad Social Integral - Riesgos Laborales"/>
    <n v="96300000"/>
    <n v="0"/>
    <n v="0"/>
    <n v="0"/>
  </r>
  <r>
    <x v="4"/>
    <s v="Transferencia del recaudo de las cotizaciones"/>
    <n v="0"/>
    <s v="1.2.3.3.09"/>
    <s v="Recursos del Sistema de Seguridad Social Integral - Riesgos Laborales"/>
    <n v="96300000"/>
    <n v="0"/>
    <n v="1917328763"/>
    <n v="1917328763"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5"/>
    <m/>
    <m/>
    <m/>
    <m/>
    <m/>
    <m/>
    <m/>
    <m/>
  </r>
  <r>
    <x v="4"/>
    <s v="Transferencia del recaudo de las cotizaciones"/>
    <n v="0"/>
    <s v="1.2.3.3.09"/>
    <s v="Recursos del Sistema de Seguridad Social Integral - Riesgos Laborales"/>
    <n v="96300000"/>
    <n v="0"/>
    <n v="27000000"/>
    <n v="27000000"/>
  </r>
  <r>
    <x v="4"/>
    <s v="Transferencia del recaudo de las cotizaciones"/>
    <n v="0"/>
    <s v="1.2.3.3.09"/>
    <s v="Recursos del Sistema de Seguridad Social Integral - Riesgos Laborales"/>
    <n v="96300000"/>
    <n v="0"/>
    <n v="45450000"/>
    <n v="45450000"/>
  </r>
  <r>
    <x v="5"/>
    <m/>
    <m/>
    <m/>
    <m/>
    <m/>
    <m/>
    <n v="0"/>
    <n v="0"/>
  </r>
  <r>
    <x v="5"/>
    <m/>
    <m/>
    <m/>
    <m/>
    <m/>
    <m/>
    <n v="0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6">
  <r>
    <x v="0"/>
    <s v="GASTOS IMPREVISTOS"/>
    <x v="0"/>
    <x v="0"/>
    <x v="0"/>
    <n v="2486242381.68502"/>
    <n v="2486242381.68502"/>
  </r>
  <r>
    <x v="1"/>
    <s v="SUELDO BASICO"/>
    <x v="0"/>
    <x v="0"/>
    <x v="0"/>
    <n v="925577122.5"/>
    <n v="925577122.5"/>
  </r>
  <r>
    <x v="2"/>
    <s v="SUELDO BASICO"/>
    <x v="0"/>
    <x v="0"/>
    <x v="0"/>
    <n v="1946667"/>
    <n v="1946667"/>
  </r>
  <r>
    <x v="3"/>
    <s v="MAQUINARIA DE INFORMATICA Y SUS PARTES, PIEZAS Y ACCESORIOS"/>
    <x v="0"/>
    <x v="0"/>
    <x v="0"/>
    <n v="40000000"/>
    <n v="40000000"/>
  </r>
  <r>
    <x v="4"/>
    <s v="GASTOS DE DESARROLLO"/>
    <x v="0"/>
    <x v="0"/>
    <x v="0"/>
    <n v="25378102.350000001"/>
    <n v="25378102.350000001"/>
  </r>
  <r>
    <x v="5"/>
    <s v="GASTOS IMPREVISTOS"/>
    <x v="0"/>
    <x v="0"/>
    <x v="0"/>
    <n v="271702.59999999998"/>
    <n v="271702.59999999998"/>
  </r>
  <r>
    <x v="6"/>
    <s v="SERVICIOS PRESTADOS A LAS EMPRESAS Y SERVICIOS DE PRODUCCION "/>
    <x v="0"/>
    <x v="0"/>
    <x v="0"/>
    <n v="3600000"/>
    <n v="3600000"/>
  </r>
  <r>
    <x v="7"/>
    <s v="OTROS EQUIPOS"/>
    <x v="0"/>
    <x v="0"/>
    <x v="0"/>
    <n v="46000000"/>
    <n v="46000000"/>
  </r>
  <r>
    <x v="5"/>
    <s v="GASTOS IMPREVISTOS"/>
    <x v="0"/>
    <x v="0"/>
    <x v="0"/>
    <n v="2669069"/>
    <n v="2669069"/>
  </r>
  <r>
    <x v="8"/>
    <s v="OTROS BIENES TRANSPORTABLES EXCEPTO PRODUCTOS METALICOS, MAQUINARIA Y EQUIPO"/>
    <x v="0"/>
    <x v="0"/>
    <x v="0"/>
    <n v="33078257"/>
    <n v="33078257"/>
  </r>
  <r>
    <x v="2"/>
    <s v="SUELDO BASICO"/>
    <x v="0"/>
    <x v="0"/>
    <x v="0"/>
    <n v="35550573"/>
    <n v="35550573"/>
  </r>
  <r>
    <x v="6"/>
    <s v="SERVICIOS PRESTADOS A LAS EMPRESAS Y SERVICIOS DE PRODUCCION "/>
    <x v="0"/>
    <x v="0"/>
    <x v="0"/>
    <n v="0"/>
    <n v="0"/>
  </r>
  <r>
    <x v="2"/>
    <s v="SUELDO BASICO"/>
    <x v="0"/>
    <x v="0"/>
    <x v="0"/>
    <n v="6417200"/>
    <n v="6417200"/>
  </r>
  <r>
    <x v="7"/>
    <s v="OTROS EQUIPOS"/>
    <x v="0"/>
    <x v="0"/>
    <x v="0"/>
    <n v="61926520"/>
    <n v="61926520"/>
  </r>
  <r>
    <x v="8"/>
    <s v="OTROS BIENES TRANSPORTABLES EXCEPTO PRODUCTOS METALICOS, MAQUINARIA Y EQUIPO"/>
    <x v="0"/>
    <x v="0"/>
    <x v="0"/>
    <n v="56694890"/>
    <n v="56694890"/>
  </r>
  <r>
    <x v="9"/>
    <s v="VIATICOS DE LOS FUNCIONARIOS EN COMISION"/>
    <x v="0"/>
    <x v="0"/>
    <x v="0"/>
    <n v="189862"/>
    <n v="189862"/>
  </r>
  <r>
    <x v="6"/>
    <s v="SERVICIOS PRESTADOS A LAS EMPRESAS Y SERVICIOS DE PRODUCCION "/>
    <x v="0"/>
    <x v="0"/>
    <x v="0"/>
    <n v="0"/>
    <n v="0"/>
  </r>
  <r>
    <x v="10"/>
    <s v="COMERCIO Y DISTRIBUCION; ALOJAMIENTO; SERVICIOS DE SUMINISTRO DE COMIDAS Y BEBIDAS; SERVICIOS DE TRANSPORTE; Y SERVICIOS DE DISTRIBUCION DE ELECTRICIDAD, GAS Y AGUA"/>
    <x v="0"/>
    <x v="0"/>
    <x v="0"/>
    <n v="1500000"/>
    <n v="1500000"/>
  </r>
  <r>
    <x v="5"/>
    <s v="GASTOS IMPREVISTOS"/>
    <x v="0"/>
    <x v="0"/>
    <x v="0"/>
    <n v="14873000"/>
    <n v="14873000"/>
  </r>
  <r>
    <x v="6"/>
    <s v="SERVICIOS PRESTADOS A LAS EMPRESAS Y SERVICIOS DE PRODUCCION "/>
    <x v="0"/>
    <x v="0"/>
    <x v="0"/>
    <n v="0"/>
    <n v="0"/>
  </r>
  <r>
    <x v="2"/>
    <s v="SUELDO BASICO"/>
    <x v="0"/>
    <x v="0"/>
    <x v="0"/>
    <n v="0"/>
    <n v="0"/>
  </r>
  <r>
    <x v="9"/>
    <s v="VIATICOS DE LOS FUNCIONARIOS EN COMISION"/>
    <x v="0"/>
    <x v="0"/>
    <x v="0"/>
    <n v="2521441"/>
    <n v="2521441"/>
  </r>
  <r>
    <x v="5"/>
    <s v="GASTOS IMPREVISTOS"/>
    <x v="0"/>
    <x v="0"/>
    <x v="0"/>
    <n v="500000"/>
    <n v="500000"/>
  </r>
  <r>
    <x v="6"/>
    <s v="SERVICIOS PRESTADOS A LAS EMPRESAS Y SERVICIOS DE PRODUCCION "/>
    <x v="0"/>
    <x v="0"/>
    <x v="0"/>
    <n v="0"/>
    <n v="0"/>
  </r>
  <r>
    <x v="7"/>
    <s v="OTROS EQUIPOS"/>
    <x v="0"/>
    <x v="0"/>
    <x v="0"/>
    <n v="140344"/>
    <n v="140344"/>
  </r>
  <r>
    <x v="10"/>
    <s v="COMERCIO Y DISTRIBUCION; ALOJAMIENTO; SERVICIOS DE SUMINISTRO DE COMIDAS Y BEBIDAS; SERVICIOS DE TRANSPORTE; Y SERVICIOS DE DISTRIBUCION DE ELECTRICIDAD, GAS Y AGUA"/>
    <x v="0"/>
    <x v="0"/>
    <x v="0"/>
    <n v="2556900"/>
    <n v="2556900"/>
  </r>
  <r>
    <x v="5"/>
    <s v="GASTOS IMPREVISTOS"/>
    <x v="0"/>
    <x v="0"/>
    <x v="0"/>
    <n v="0"/>
    <n v="0"/>
  </r>
  <r>
    <x v="8"/>
    <s v="OTROS BIENES TRANSPORTABLES EXCEPTO PRODUCTOS METALICOS, MAQUINARIA Y EQUIPO"/>
    <x v="0"/>
    <x v="0"/>
    <x v="0"/>
    <n v="1"/>
    <n v="1"/>
  </r>
  <r>
    <x v="9"/>
    <s v="VIATICOS DE LOS FUNCIONARIOS EN COMISION"/>
    <x v="0"/>
    <x v="0"/>
    <x v="0"/>
    <n v="976620"/>
    <n v="976620"/>
  </r>
  <r>
    <x v="2"/>
    <s v="SUELDO BASICO"/>
    <x v="0"/>
    <x v="0"/>
    <x v="0"/>
    <n v="1333333"/>
    <n v="1333333"/>
  </r>
  <r>
    <x v="6"/>
    <s v="SERVICIOS PRESTADOS A LAS EMPRESAS Y SERVICIOS DE PRODUCCION "/>
    <x v="0"/>
    <x v="0"/>
    <x v="0"/>
    <n v="6000000"/>
    <n v="6000000"/>
  </r>
  <r>
    <x v="6"/>
    <s v="SERVICIOS PRESTADOS A LAS EMPRESAS Y SERVICIOS DE PRODUCCION "/>
    <x v="0"/>
    <x v="0"/>
    <x v="0"/>
    <n v="4709850"/>
    <n v="4709850"/>
  </r>
  <r>
    <x v="11"/>
    <s v="PAQUETES DE SOFTWARE"/>
    <x v="0"/>
    <x v="0"/>
    <x v="0"/>
    <n v="0"/>
    <n v="0"/>
  </r>
  <r>
    <x v="6"/>
    <s v="SERVICIOS PRESTADOS A LAS EMPRESAS Y SERVICIOS DE PRODUCCION "/>
    <x v="0"/>
    <x v="0"/>
    <x v="0"/>
    <n v="0"/>
    <n v="0"/>
  </r>
  <r>
    <x v="2"/>
    <s v="SUELDO BASICO"/>
    <x v="0"/>
    <x v="0"/>
    <x v="0"/>
    <n v="83151818.329999983"/>
    <n v="83151818.329999983"/>
  </r>
  <r>
    <x v="7"/>
    <s v="OTROS EQUIPOS"/>
    <x v="0"/>
    <x v="0"/>
    <x v="0"/>
    <n v="3971800"/>
    <n v="3971800"/>
  </r>
  <r>
    <x v="10"/>
    <s v="COMERCIO Y DISTRIBUCION; ALOJAMIENTO; SERVICIOS DE SUMINISTRO DE COMIDAS Y BEBIDAS; SERVICIOS DE TRANSPORTE; Y SERVICIOS DE DISTRIBUCION DE ELECTRICIDAD, GAS Y AGUA"/>
    <x v="0"/>
    <x v="0"/>
    <x v="0"/>
    <n v="2500000"/>
    <n v="2500000"/>
  </r>
  <r>
    <x v="2"/>
    <s v="SUELDO BASICO"/>
    <x v="0"/>
    <x v="0"/>
    <x v="0"/>
    <n v="15200000"/>
    <n v="15200000"/>
  </r>
  <r>
    <x v="5"/>
    <s v="GASTOS IMPREVISTOS"/>
    <x v="0"/>
    <x v="0"/>
    <x v="0"/>
    <n v="6709360"/>
    <n v="6709360"/>
  </r>
  <r>
    <x v="9"/>
    <s v="VIATICOS DE LOS FUNCIONARIOS EN COMISION"/>
    <x v="0"/>
    <x v="0"/>
    <x v="0"/>
    <n v="9555750"/>
    <n v="9555750"/>
  </r>
  <r>
    <x v="6"/>
    <s v="SERVICIOS PRESTADOS A LAS EMPRESAS Y SERVICIOS DE PRODUCCION "/>
    <x v="0"/>
    <x v="0"/>
    <x v="0"/>
    <n v="0"/>
    <n v="0"/>
  </r>
  <r>
    <x v="6"/>
    <s v="SERVICIOS PRESTADOS A LAS EMPRESAS Y SERVICIOS DE PRODUCCION "/>
    <x v="0"/>
    <x v="0"/>
    <x v="0"/>
    <n v="8000000"/>
    <n v="8000000"/>
  </r>
  <r>
    <x v="11"/>
    <s v="PAQUETES DE SOFTWARE"/>
    <x v="0"/>
    <x v="0"/>
    <x v="0"/>
    <n v="0"/>
    <n v="0"/>
  </r>
  <r>
    <x v="6"/>
    <s v="SERVICIOS PRESTADOS A LAS EMPRESAS Y SERVICIOS DE PRODUCCION "/>
    <x v="0"/>
    <x v="0"/>
    <x v="0"/>
    <n v="0"/>
    <n v="0"/>
  </r>
  <r>
    <x v="2"/>
    <s v="SUELDO BASICO"/>
    <x v="0"/>
    <x v="0"/>
    <x v="0"/>
    <n v="17454010"/>
    <n v="17454010"/>
  </r>
  <r>
    <x v="7"/>
    <s v="OTROS EQUIPOS"/>
    <x v="0"/>
    <x v="0"/>
    <x v="0"/>
    <n v="10769"/>
    <n v="10769"/>
  </r>
  <r>
    <x v="10"/>
    <s v="COMERCIO Y DISTRIBUCION; ALOJAMIENTO; SERVICIOS DE SUMINISTRO DE COMIDAS Y BEBIDAS; SERVICIOS DE TRANSPORTE; Y SERVICIOS DE DISTRIBUCION DE ELECTRICIDAD, GAS Y AGUA"/>
    <x v="0"/>
    <x v="0"/>
    <x v="0"/>
    <n v="0"/>
    <n v="0"/>
  </r>
  <r>
    <x v="8"/>
    <s v="OTROS BIENES TRANSPORTABLES EXCEPTO PRODUCTOS METALICOS, MAQUINARIA Y EQUIPO"/>
    <x v="0"/>
    <x v="0"/>
    <x v="0"/>
    <n v="0"/>
    <n v="0"/>
  </r>
  <r>
    <x v="5"/>
    <s v="GASTOS IMPREVISTOS"/>
    <x v="0"/>
    <x v="0"/>
    <x v="0"/>
    <n v="5422268"/>
    <n v="5422268"/>
  </r>
  <r>
    <x v="9"/>
    <s v="VIATICOS DE LOS FUNCIONARIOS EN COMISION"/>
    <x v="0"/>
    <x v="0"/>
    <x v="0"/>
    <n v="0"/>
    <n v="0"/>
  </r>
  <r>
    <x v="9"/>
    <s v="VIATICOS DE LOS FUNCIONARIOS EN COMISION"/>
    <x v="0"/>
    <x v="0"/>
    <x v="0"/>
    <n v="10545266"/>
    <n v="10545266"/>
  </r>
  <r>
    <x v="6"/>
    <s v="SERVICIOS PRESTADOS A LAS EMPRESAS Y SERVICIOS DE PRODUCCION "/>
    <x v="0"/>
    <x v="0"/>
    <x v="0"/>
    <n v="10053852"/>
    <n v="10053852"/>
  </r>
  <r>
    <x v="6"/>
    <s v="SERVICIOS PRESTADOS A LAS EMPRESAS Y SERVICIOS DE PRODUCCION "/>
    <x v="0"/>
    <x v="0"/>
    <x v="0"/>
    <n v="15000000"/>
    <n v="15000000"/>
  </r>
  <r>
    <x v="11"/>
    <s v="PAQUETES DE SOFTWARE"/>
    <x v="0"/>
    <x v="0"/>
    <x v="0"/>
    <n v="1394"/>
    <n v="1394"/>
  </r>
  <r>
    <x v="6"/>
    <s v="SERVICIOS PRESTADOS A LAS EMPRESAS Y SERVICIOS DE PRODUCCION "/>
    <x v="0"/>
    <x v="0"/>
    <x v="0"/>
    <n v="0"/>
    <n v="0"/>
  </r>
  <r>
    <x v="2"/>
    <s v="SUELDO BASICO"/>
    <x v="0"/>
    <x v="0"/>
    <x v="0"/>
    <n v="5995584"/>
    <n v="5995584"/>
  </r>
  <r>
    <x v="7"/>
    <s v="OTROS EQUIPOS"/>
    <x v="0"/>
    <x v="0"/>
    <x v="0"/>
    <n v="1323000"/>
    <n v="1323000"/>
  </r>
  <r>
    <x v="10"/>
    <s v="COMERCIO Y DISTRIBUCION; ALOJAMIENTO; SERVICIOS DE SUMINISTRO DE COMIDAS Y BEBIDAS; SERVICIOS DE TRANSPORTE; Y SERVICIOS DE DISTRIBUCION DE ELECTRICIDAD, GAS Y AGUA"/>
    <x v="0"/>
    <x v="0"/>
    <x v="0"/>
    <n v="14400000"/>
    <n v="14400000"/>
  </r>
  <r>
    <x v="8"/>
    <s v="OTROS BIENES TRANSPORTABLES EXCEPTO PRODUCTOS METALICOS, MAQUINARIA Y EQUIPO"/>
    <x v="0"/>
    <x v="0"/>
    <x v="0"/>
    <n v="4876000"/>
    <n v="4876000"/>
  </r>
  <r>
    <x v="5"/>
    <s v="GASTOS IMPREVISTOS"/>
    <x v="0"/>
    <x v="0"/>
    <x v="0"/>
    <n v="0"/>
    <n v="0"/>
  </r>
  <r>
    <x v="9"/>
    <s v="VIATICOS DE LOS FUNCIONARIOS EN COMISION"/>
    <x v="0"/>
    <x v="0"/>
    <x v="0"/>
    <n v="11880000"/>
    <n v="11880000"/>
  </r>
  <r>
    <x v="9"/>
    <s v="VIATICOS DE LOS FUNCIONARIOS EN COMISION"/>
    <x v="0"/>
    <x v="0"/>
    <x v="0"/>
    <n v="4690190"/>
    <n v="4690190"/>
  </r>
  <r>
    <x v="6"/>
    <s v="SERVICIOS PRESTADOS A LAS EMPRESAS Y SERVICIOS DE PRODUCCION "/>
    <x v="0"/>
    <x v="0"/>
    <x v="0"/>
    <n v="27200000"/>
    <n v="27200000"/>
  </r>
  <r>
    <x v="6"/>
    <s v="SERVICIOS PRESTADOS A LAS EMPRESAS Y SERVICIOS DE PRODUCCION "/>
    <x v="0"/>
    <x v="0"/>
    <x v="0"/>
    <n v="0"/>
    <n v="0"/>
  </r>
  <r>
    <x v="2"/>
    <s v="SUELDO BASICO"/>
    <x v="0"/>
    <x v="0"/>
    <x v="0"/>
    <n v="0"/>
    <n v="0"/>
  </r>
  <r>
    <x v="5"/>
    <s v="GASTOS IMPREVISTOS"/>
    <x v="0"/>
    <x v="0"/>
    <x v="0"/>
    <n v="1422392.43"/>
    <n v="1422392.43"/>
  </r>
  <r>
    <x v="8"/>
    <s v="OTROS BIENES TRANSPORTABLES EXCEPTO PRODUCTOS METALICOS, MAQUINARIA Y EQUIPO"/>
    <x v="0"/>
    <x v="0"/>
    <x v="0"/>
    <n v="0"/>
    <n v="0"/>
  </r>
  <r>
    <x v="6"/>
    <s v="SERVICIOS PRESTADOS A LAS EMPRESAS Y SERVICIOS DE PRODUCCION "/>
    <x v="0"/>
    <x v="0"/>
    <x v="0"/>
    <n v="0"/>
    <n v="0"/>
  </r>
  <r>
    <x v="2"/>
    <s v="SUELDO BASICO"/>
    <x v="0"/>
    <x v="0"/>
    <x v="0"/>
    <n v="10993334"/>
    <n v="10993334"/>
  </r>
  <r>
    <x v="5"/>
    <s v="GASTOS IMPREVISTOS"/>
    <x v="0"/>
    <x v="0"/>
    <x v="0"/>
    <n v="0"/>
    <n v="0"/>
  </r>
  <r>
    <x v="7"/>
    <s v="OTROS EQUIPOS"/>
    <x v="0"/>
    <x v="0"/>
    <x v="0"/>
    <n v="112245000"/>
    <n v="112245000"/>
  </r>
  <r>
    <x v="2"/>
    <s v="SUELDO BASICO"/>
    <x v="0"/>
    <x v="0"/>
    <x v="0"/>
    <n v="571487725.37"/>
    <n v="571487725.37"/>
  </r>
  <r>
    <x v="6"/>
    <s v="SERVICIOS PRESTADOS A LAS EMPRESAS Y SERVICIOS DE PRODUCCION "/>
    <x v="0"/>
    <x v="0"/>
    <x v="0"/>
    <n v="742716748.41000009"/>
    <n v="742716748.41000009"/>
  </r>
  <r>
    <x v="7"/>
    <s v="OTROS EQUIPOS"/>
    <x v="0"/>
    <x v="0"/>
    <x v="0"/>
    <n v="432401011.12"/>
    <n v="432401011.12"/>
  </r>
  <r>
    <x v="8"/>
    <s v="OTROS BIENES TRANSPORTABLES EXCEPTO PRODUCTOS METALICOS, MAQUINARIA Y EQUIPO"/>
    <x v="0"/>
    <x v="0"/>
    <x v="0"/>
    <n v="467959967.5"/>
    <n v="467959967.5"/>
  </r>
  <r>
    <x v="5"/>
    <s v="GASTOS IMPREVISTOS"/>
    <x v="0"/>
    <x v="0"/>
    <x v="0"/>
    <n v="114945563.59999999"/>
    <n v="114945563.59999999"/>
  </r>
  <r>
    <x v="2"/>
    <s v="SUELDO BASICO"/>
    <x v="0"/>
    <x v="0"/>
    <x v="0"/>
    <n v="758600427"/>
    <n v="758600427"/>
  </r>
  <r>
    <x v="9"/>
    <s v="VIATICOS DE LOS FUNCIONARIOS EN COMISION"/>
    <x v="0"/>
    <x v="0"/>
    <x v="0"/>
    <n v="114471676"/>
    <n v="114471676"/>
  </r>
  <r>
    <x v="5"/>
    <s v="GASTOS IMPREVISTOS"/>
    <x v="0"/>
    <x v="0"/>
    <x v="0"/>
    <n v="152770089"/>
    <n v="152770089"/>
  </r>
  <r>
    <x v="7"/>
    <s v="OTROS EQUIPOS"/>
    <x v="0"/>
    <x v="0"/>
    <x v="0"/>
    <n v="210000000"/>
    <n v="210000000"/>
  </r>
  <r>
    <x v="8"/>
    <s v="OTROS BIENES TRANSPORTABLES EXCEPTO PRODUCTOS METALICOS, MAQUINARIA Y EQUIPO"/>
    <x v="0"/>
    <x v="0"/>
    <x v="0"/>
    <n v="35170450"/>
    <n v="35170450"/>
  </r>
  <r>
    <x v="9"/>
    <s v="VIATICOS DE LOS FUNCIONARIOS EN COMISION"/>
    <x v="0"/>
    <x v="0"/>
    <x v="0"/>
    <n v="149999554"/>
    <n v="149999554"/>
  </r>
  <r>
    <x v="2"/>
    <s v="SUELDO BASICO"/>
    <x v="0"/>
    <x v="0"/>
    <x v="0"/>
    <n v="99924340"/>
    <n v="99924340"/>
  </r>
  <r>
    <x v="7"/>
    <s v="OTROS EQUIPOS"/>
    <x v="0"/>
    <x v="0"/>
    <x v="0"/>
    <n v="90991550"/>
    <n v="90991550"/>
  </r>
  <r>
    <x v="6"/>
    <s v="SERVICIOS PRESTADOS A LAS EMPRESAS Y SERVICIOS DE PRODUCCION "/>
    <x v="0"/>
    <x v="0"/>
    <x v="0"/>
    <n v="39700000"/>
    <n v="39700000"/>
  </r>
  <r>
    <x v="2"/>
    <s v="SUELDO BASICO"/>
    <x v="0"/>
    <x v="0"/>
    <x v="0"/>
    <n v="1267050548"/>
    <n v="1267050548"/>
  </r>
  <r>
    <x v="9"/>
    <s v="VIATICOS DE LOS FUNCIONARIOS EN COMISION"/>
    <x v="0"/>
    <x v="0"/>
    <x v="0"/>
    <n v="153703087"/>
    <n v="153703087"/>
  </r>
  <r>
    <x v="2"/>
    <s v="SUELDO BASICO"/>
    <x v="0"/>
    <x v="0"/>
    <x v="0"/>
    <n v="61779496.996866576"/>
    <n v="61779496.996866576"/>
  </r>
  <r>
    <x v="6"/>
    <s v="SERVICIOS PRESTADOS A LAS EMPRESAS Y SERVICIOS DE PRODUCCION "/>
    <x v="0"/>
    <x v="0"/>
    <x v="0"/>
    <n v="75453020"/>
    <n v="75453020"/>
  </r>
  <r>
    <x v="2"/>
    <s v="SUELDO BASICO"/>
    <x v="0"/>
    <x v="0"/>
    <x v="0"/>
    <n v="169453006"/>
    <n v="169453006"/>
  </r>
  <r>
    <x v="7"/>
    <s v="OTROS EQUIPOS"/>
    <x v="0"/>
    <x v="0"/>
    <x v="0"/>
    <n v="170000000"/>
    <n v="170000000"/>
  </r>
  <r>
    <x v="8"/>
    <s v="OTROS BIENES TRANSPORTABLES EXCEPTO PRODUCTOS METALICOS, MAQUINARIA Y EQUIPO"/>
    <x v="0"/>
    <x v="0"/>
    <x v="0"/>
    <n v="36668373"/>
    <n v="36668373"/>
  </r>
  <r>
    <x v="9"/>
    <s v="VIATICOS DE LOS FUNCIONARIOS EN COMISION"/>
    <x v="0"/>
    <x v="0"/>
    <x v="0"/>
    <n v="24719813"/>
    <n v="24719813"/>
  </r>
  <r>
    <x v="7"/>
    <s v="OTROS EQUIPOS"/>
    <x v="0"/>
    <x v="0"/>
    <x v="0"/>
    <n v="32839637"/>
    <n v="32839637"/>
  </r>
  <r>
    <x v="6"/>
    <s v="SERVICIOS PRESTADOS A LAS EMPRESAS Y SERVICIOS DE PRODUCCION "/>
    <x v="0"/>
    <x v="0"/>
    <x v="0"/>
    <n v="0"/>
    <n v="0"/>
  </r>
  <r>
    <x v="2"/>
    <s v="SUELDO BASICO"/>
    <x v="0"/>
    <x v="0"/>
    <x v="0"/>
    <n v="0"/>
    <n v="0"/>
  </r>
  <r>
    <x v="7"/>
    <s v="OTROS EQUIPOS"/>
    <x v="0"/>
    <x v="0"/>
    <x v="0"/>
    <n v="57705699"/>
    <n v="57705699"/>
  </r>
  <r>
    <x v="8"/>
    <s v="OTROS BIENES TRANSPORTABLES EXCEPTO PRODUCTOS METALICOS, MAQUINARIA Y EQUIPO"/>
    <x v="0"/>
    <x v="0"/>
    <x v="0"/>
    <n v="7849032.0000000037"/>
    <n v="7849032.0000000037"/>
  </r>
  <r>
    <x v="9"/>
    <s v="VIATICOS DE LOS FUNCIONARIOS EN COMISION"/>
    <x v="0"/>
    <x v="0"/>
    <x v="0"/>
    <n v="0"/>
    <n v="0"/>
  </r>
  <r>
    <x v="7"/>
    <s v="OTROS EQUIPOS"/>
    <x v="0"/>
    <x v="0"/>
    <x v="0"/>
    <n v="26999319"/>
    <n v="26999319"/>
  </r>
  <r>
    <x v="6"/>
    <s v="SERVICIOS PRESTADOS A LAS EMPRESAS Y SERVICIOS DE PRODUCCION "/>
    <x v="0"/>
    <x v="0"/>
    <x v="0"/>
    <n v="1908080"/>
    <n v="1908080"/>
  </r>
  <r>
    <x v="2"/>
    <s v="SUELDO BASICO"/>
    <x v="0"/>
    <x v="0"/>
    <x v="0"/>
    <n v="51600000"/>
    <n v="51600000"/>
  </r>
  <r>
    <x v="0"/>
    <s v="GASTOS IMPREVISTOS"/>
    <x v="0"/>
    <x v="0"/>
    <x v="0"/>
    <n v="723258279.60000002"/>
    <n v="723258279.60000002"/>
  </r>
  <r>
    <x v="6"/>
    <s v="SERVICIOS PRESTADOS A LAS EMPRESAS Y SERVICIOS DE PRODUCCION "/>
    <x v="0"/>
    <x v="0"/>
    <x v="0"/>
    <n v="10043481846.33"/>
    <n v="10043481846.33"/>
  </r>
  <r>
    <x v="2"/>
    <s v="SUELDO BASICO"/>
    <x v="0"/>
    <x v="0"/>
    <x v="0"/>
    <n v="4807142818.8000002"/>
    <n v="4807142818.8000002"/>
  </r>
  <r>
    <x v="8"/>
    <s v="OTROS BIENES TRANSPORTABLES EXCEPTO PRODUCTOS METALICOS, MAQUINARIA Y EQUIPO"/>
    <x v="0"/>
    <x v="0"/>
    <x v="0"/>
    <n v="1009997428.4200001"/>
    <n v="1009997428.4200001"/>
  </r>
  <r>
    <x v="5"/>
    <s v="GASTOS IMPREVISTOS"/>
    <x v="0"/>
    <x v="0"/>
    <x v="0"/>
    <n v="644639258"/>
    <n v="644639258"/>
  </r>
  <r>
    <x v="7"/>
    <s v="OTROS EQUIPOS"/>
    <x v="0"/>
    <x v="0"/>
    <x v="0"/>
    <n v="761263400"/>
    <n v="761263400"/>
  </r>
  <r>
    <x v="9"/>
    <s v="VIATICOS DE LOS FUNCIONARIOS EN COMISION"/>
    <x v="0"/>
    <x v="0"/>
    <x v="0"/>
    <n v="190617870.86000001"/>
    <n v="190617870.86000001"/>
  </r>
  <r>
    <x v="5"/>
    <s v="GASTOS IMPREVISTOS"/>
    <x v="0"/>
    <x v="0"/>
    <x v="0"/>
    <n v="729736744.99999976"/>
    <n v="729736744.99999976"/>
  </r>
  <r>
    <x v="6"/>
    <s v="SERVICIOS PRESTADOS A LAS EMPRESAS Y SERVICIOS DE PRODUCCION "/>
    <x v="0"/>
    <x v="0"/>
    <x v="0"/>
    <n v="3916000"/>
    <n v="3916000"/>
  </r>
  <r>
    <x v="2"/>
    <s v="SUELDO BASICO"/>
    <x v="0"/>
    <x v="0"/>
    <x v="0"/>
    <n v="64752490.960000038"/>
    <n v="64752490.960000038"/>
  </r>
  <r>
    <x v="9"/>
    <s v="VIATICOS DE LOS FUNCIONARIOS EN COMISION"/>
    <x v="0"/>
    <x v="0"/>
    <x v="0"/>
    <n v="10000"/>
    <n v="10000"/>
  </r>
  <r>
    <x v="8"/>
    <s v="OTROS BIENES TRANSPORTABLES EXCEPTO PRODUCTOS METALICOS, MAQUINARIA Y EQUIPO"/>
    <x v="0"/>
    <x v="0"/>
    <x v="0"/>
    <n v="49428000"/>
    <n v="49428000"/>
  </r>
  <r>
    <x v="5"/>
    <s v="GASTOS IMPREVISTOS"/>
    <x v="0"/>
    <x v="0"/>
    <x v="0"/>
    <n v="2411270.3999999985"/>
    <n v="2411270.3999999985"/>
  </r>
  <r>
    <x v="2"/>
    <s v="SUELDO BASICO"/>
    <x v="0"/>
    <x v="0"/>
    <x v="0"/>
    <n v="431040227"/>
    <n v="431040227"/>
  </r>
  <r>
    <x v="7"/>
    <s v="OTROS EQUIPOS"/>
    <x v="0"/>
    <x v="0"/>
    <x v="0"/>
    <n v="49509038"/>
    <n v="49509038"/>
  </r>
  <r>
    <x v="8"/>
    <s v="OTROS BIENES TRANSPORTABLES EXCEPTO PRODUCTOS METALICOS, MAQUINARIA Y EQUIPO"/>
    <x v="0"/>
    <x v="0"/>
    <x v="0"/>
    <n v="314266562"/>
    <n v="314266562"/>
  </r>
  <r>
    <x v="9"/>
    <s v="VIATICOS DE LOS FUNCIONARIOS EN COMISION"/>
    <x v="0"/>
    <x v="0"/>
    <x v="0"/>
    <n v="76325210"/>
    <n v="76325210"/>
  </r>
  <r>
    <x v="5"/>
    <s v="GASTOS IMPREVISTOS"/>
    <x v="0"/>
    <x v="0"/>
    <x v="0"/>
    <n v="10467164"/>
    <n v="10467164"/>
  </r>
  <r>
    <x v="6"/>
    <s v="SERVICIOS PRESTADOS A LAS EMPRESAS Y SERVICIOS DE PRODUCCION "/>
    <x v="0"/>
    <x v="0"/>
    <x v="0"/>
    <n v="66848040"/>
    <n v="66848040"/>
  </r>
  <r>
    <x v="5"/>
    <s v="GASTOS IMPREVISTOS"/>
    <x v="0"/>
    <x v="0"/>
    <x v="0"/>
    <n v="60409081"/>
    <n v="60409081"/>
  </r>
  <r>
    <x v="7"/>
    <s v="OTROS EQUIPOS"/>
    <x v="0"/>
    <x v="0"/>
    <x v="0"/>
    <n v="997712685"/>
    <n v="997712685"/>
  </r>
  <r>
    <x v="2"/>
    <s v="SUELDO BASICO"/>
    <x v="0"/>
    <x v="0"/>
    <x v="0"/>
    <n v="1558198741"/>
    <n v="1558198741"/>
  </r>
  <r>
    <x v="8"/>
    <s v="OTROS BIENES TRANSPORTABLES EXCEPTO PRODUCTOS METALICOS, MAQUINARIA Y EQUIPO"/>
    <x v="0"/>
    <x v="0"/>
    <x v="0"/>
    <n v="881582995"/>
    <n v="881582995"/>
  </r>
  <r>
    <x v="5"/>
    <s v="GASTOS IMPREVISTOS"/>
    <x v="0"/>
    <x v="0"/>
    <x v="0"/>
    <n v="189351720"/>
    <n v="189351720"/>
  </r>
  <r>
    <x v="9"/>
    <s v="VIATICOS DE LOS FUNCIONARIOS EN COMISION"/>
    <x v="0"/>
    <x v="0"/>
    <x v="0"/>
    <n v="38450980"/>
    <n v="38450980"/>
  </r>
  <r>
    <x v="6"/>
    <s v="SERVICIOS PRESTADOS A LAS EMPRESAS Y SERVICIOS DE PRODUCCION "/>
    <x v="0"/>
    <x v="0"/>
    <x v="0"/>
    <n v="33706285"/>
    <m/>
  </r>
  <r>
    <x v="5"/>
    <s v="GASTOS IMPREVISTOS"/>
    <x v="0"/>
    <x v="0"/>
    <x v="0"/>
    <n v="39356571"/>
    <n v="39356571"/>
  </r>
  <r>
    <x v="6"/>
    <s v="SERVICIOS PRESTADOS A LAS EMPRESAS Y SERVICIOS DE PRODUCCION "/>
    <x v="0"/>
    <x v="0"/>
    <x v="0"/>
    <n v="74084614"/>
    <n v="74084614"/>
  </r>
  <r>
    <x v="7"/>
    <s v="OTROS EQUIPOS"/>
    <x v="0"/>
    <x v="0"/>
    <x v="0"/>
    <n v="315033741.01999998"/>
    <n v="315033741.01999998"/>
  </r>
  <r>
    <x v="0"/>
    <s v="GASTOS IMPREVISTOS"/>
    <x v="0"/>
    <x v="0"/>
    <x v="0"/>
    <n v="80431058.709999993"/>
    <n v="80431058.709999993"/>
  </r>
  <r>
    <x v="2"/>
    <s v="SUELDO BASICO"/>
    <x v="0"/>
    <x v="0"/>
    <x v="0"/>
    <n v="271487531.31999999"/>
    <n v="271487531.31999999"/>
  </r>
  <r>
    <x v="9"/>
    <s v="VIATICOS DE LOS FUNCIONARIOS EN COMISION"/>
    <x v="0"/>
    <x v="0"/>
    <x v="0"/>
    <n v="14817113.530000001"/>
    <n v="14817113.530000001"/>
  </r>
  <r>
    <x v="8"/>
    <s v="OTROS BIENES TRANSPORTABLES EXCEPTO PRODUCTOS METALICOS, MAQUINARIA Y EQUIPO"/>
    <x v="0"/>
    <x v="0"/>
    <x v="0"/>
    <n v="312219681.56999999"/>
    <n v="312219681.56999999"/>
  </r>
  <r>
    <x v="5"/>
    <s v="GASTOS IMPREVISTOS"/>
    <x v="0"/>
    <x v="0"/>
    <x v="0"/>
    <n v="51019776.890000001"/>
    <n v="51019776.890000001"/>
  </r>
  <r>
    <x v="5"/>
    <s v="GASTOS IMPREVISTOS"/>
    <x v="0"/>
    <x v="0"/>
    <x v="0"/>
    <n v="3853223.67"/>
    <n v="3853223.67"/>
  </r>
  <r>
    <x v="2"/>
    <s v="SUELDO BASICO"/>
    <x v="0"/>
    <x v="0"/>
    <x v="0"/>
    <n v="897013407"/>
    <n v="897013407"/>
  </r>
  <r>
    <x v="6"/>
    <s v="SERVICIOS PRESTADOS A LAS EMPRESAS Y SERVICIOS DE PRODUCCION "/>
    <x v="0"/>
    <x v="0"/>
    <x v="0"/>
    <n v="43113915"/>
    <n v="43113915"/>
  </r>
  <r>
    <x v="9"/>
    <s v="VIATICOS DE LOS FUNCIONARIOS EN COMISION"/>
    <x v="0"/>
    <x v="0"/>
    <x v="0"/>
    <n v="100399715"/>
    <n v="100399715"/>
  </r>
  <r>
    <x v="5"/>
    <s v="GASTOS IMPREVISTOS"/>
    <x v="0"/>
    <x v="0"/>
    <x v="0"/>
    <n v="16658915"/>
    <n v="16658915"/>
  </r>
  <r>
    <x v="8"/>
    <s v="OTROS BIENES TRANSPORTABLES EXCEPTO PRODUCTOS METALICOS, MAQUINARIA Y EQUIPO"/>
    <x v="0"/>
    <x v="0"/>
    <x v="0"/>
    <n v="156641130"/>
    <n v="156641130"/>
  </r>
  <r>
    <x v="5"/>
    <s v="GASTOS IMPREVISTOS"/>
    <x v="0"/>
    <x v="0"/>
    <x v="0"/>
    <n v="87804828"/>
    <n v="87804828"/>
  </r>
  <r>
    <x v="7"/>
    <s v="OTROS EQUIPOS"/>
    <x v="0"/>
    <x v="0"/>
    <x v="0"/>
    <n v="10000000"/>
    <n v="10000000"/>
  </r>
  <r>
    <x v="8"/>
    <s v="OTROS BIENES TRANSPORTABLES EXCEPTO PRODUCTOS METALICOS, MAQUINARIA Y EQUIPO"/>
    <x v="0"/>
    <x v="0"/>
    <x v="0"/>
    <n v="82537631"/>
    <n v="82537631"/>
  </r>
  <r>
    <x v="2"/>
    <s v="SUELDO BASICO"/>
    <x v="0"/>
    <x v="0"/>
    <x v="0"/>
    <n v="408145664"/>
    <n v="408145664"/>
  </r>
  <r>
    <x v="6"/>
    <s v="SERVICIOS PRESTADOS A LAS EMPRESAS Y SERVICIOS DE PRODUCCION "/>
    <x v="0"/>
    <x v="0"/>
    <x v="0"/>
    <n v="15820000"/>
    <n v="15820000"/>
  </r>
  <r>
    <x v="9"/>
    <s v="VIATICOS DE LOS FUNCIONARIOS EN COMISION"/>
    <x v="0"/>
    <x v="0"/>
    <x v="0"/>
    <n v="214554771"/>
    <n v="214554771"/>
  </r>
  <r>
    <x v="6"/>
    <s v="SERVICIOS PRESTADOS A LAS EMPRESAS Y SERVICIOS DE PRODUCCION "/>
    <x v="0"/>
    <x v="0"/>
    <x v="0"/>
    <n v="70000000"/>
    <n v="70000000"/>
  </r>
  <r>
    <x v="5"/>
    <s v="GASTOS IMPREVISTOS"/>
    <x v="0"/>
    <x v="0"/>
    <x v="0"/>
    <n v="56074065"/>
    <n v="56074065"/>
  </r>
  <r>
    <x v="6"/>
    <s v="SERVICIOS PRESTADOS A LAS EMPRESAS Y SERVICIOS DE PRODUCCION "/>
    <x v="0"/>
    <x v="0"/>
    <x v="0"/>
    <n v="42856607"/>
    <n v="42856607"/>
  </r>
  <r>
    <x v="2"/>
    <s v="SUELDO BASICO"/>
    <x v="0"/>
    <x v="0"/>
    <x v="0"/>
    <n v="79200000"/>
    <n v="79200000"/>
  </r>
  <r>
    <x v="8"/>
    <s v="OTROS BIENES TRANSPORTABLES EXCEPTO PRODUCTOS METALICOS, MAQUINARIA Y EQUIPO"/>
    <x v="0"/>
    <x v="0"/>
    <x v="0"/>
    <n v="209434704"/>
    <n v="209434704"/>
  </r>
  <r>
    <x v="6"/>
    <s v="SERVICIOS PRESTADOS A LAS EMPRESAS Y SERVICIOS DE PRODUCCION "/>
    <x v="0"/>
    <x v="0"/>
    <x v="0"/>
    <n v="11673600"/>
    <n v="11673600"/>
  </r>
  <r>
    <x v="5"/>
    <s v="GASTOS IMPREVISTOS"/>
    <x v="0"/>
    <x v="0"/>
    <x v="0"/>
    <n v="30000000"/>
    <n v="30000000"/>
  </r>
  <r>
    <x v="2"/>
    <s v="SUELDO BASICO"/>
    <x v="0"/>
    <x v="0"/>
    <x v="0"/>
    <n v="282897534"/>
    <n v="282897534"/>
  </r>
  <r>
    <x v="9"/>
    <s v="VIATICOS DE LOS FUNCIONARIOS EN COMISION"/>
    <x v="0"/>
    <x v="0"/>
    <x v="0"/>
    <n v="62151929"/>
    <n v="62151929"/>
  </r>
  <r>
    <x v="6"/>
    <s v="SERVICIOS PRESTADOS A LAS EMPRESAS Y SERVICIOS DE PRODUCCION "/>
    <x v="0"/>
    <x v="0"/>
    <x v="0"/>
    <n v="14053200"/>
    <n v="14053200"/>
  </r>
  <r>
    <x v="7"/>
    <s v="OTROS EQUIPOS"/>
    <x v="0"/>
    <x v="0"/>
    <x v="0"/>
    <n v="90452622"/>
    <n v="90452622"/>
  </r>
  <r>
    <x v="8"/>
    <s v="OTROS BIENES TRANSPORTABLES EXCEPTO PRODUCTOS METALICOS, MAQUINARIA Y EQUIPO"/>
    <x v="0"/>
    <x v="0"/>
    <x v="0"/>
    <n v="166945060"/>
    <n v="166945060"/>
  </r>
  <r>
    <x v="5"/>
    <s v="GASTOS IMPREVISTOS"/>
    <x v="0"/>
    <x v="0"/>
    <x v="0"/>
    <n v="14081793"/>
    <n v="14081793"/>
  </r>
  <r>
    <x v="5"/>
    <s v="GASTOS IMPREVISTOS"/>
    <x v="0"/>
    <x v="0"/>
    <x v="0"/>
    <n v="43069591"/>
    <n v="43069591"/>
  </r>
  <r>
    <x v="7"/>
    <s v="OTROS EQUIPOS"/>
    <x v="0"/>
    <x v="0"/>
    <x v="0"/>
    <n v="469944971"/>
    <n v="469944971"/>
  </r>
  <r>
    <x v="2"/>
    <s v="SUELDO BASICO"/>
    <x v="0"/>
    <x v="0"/>
    <x v="0"/>
    <n v="2628976884"/>
    <n v="2628976884"/>
  </r>
  <r>
    <x v="8"/>
    <s v="OTROS BIENES TRANSPORTABLES EXCEPTO PRODUCTOS METALICOS, MAQUINARIA Y EQUIPO"/>
    <x v="0"/>
    <x v="0"/>
    <x v="0"/>
    <n v="2257014000"/>
    <n v="2257014000"/>
  </r>
  <r>
    <x v="6"/>
    <s v="SERVICIOS PRESTADOS A LAS EMPRESAS Y SERVICIOS DE PRODUCCION "/>
    <x v="0"/>
    <x v="0"/>
    <x v="0"/>
    <n v="907480029"/>
    <n v="907480029"/>
  </r>
  <r>
    <x v="5"/>
    <s v="GASTOS IMPREVISTOS"/>
    <x v="0"/>
    <x v="0"/>
    <x v="0"/>
    <n v="6000000"/>
    <n v="6000000"/>
  </r>
  <r>
    <x v="9"/>
    <s v="VIATICOS DE LOS FUNCIONARIOS EN COMISION"/>
    <x v="0"/>
    <x v="0"/>
    <x v="0"/>
    <n v="686766000"/>
    <n v="686766000"/>
  </r>
  <r>
    <x v="10"/>
    <s v="COMERCIO Y DISTRIBUCION; ALOJAMIENTO; SERVICIOS DE SUMINISTRO DE COMIDAS Y BEBIDAS; SERVICIOS DE TRANSPORTE; Y SERVICIOS DE DISTRIBUCION DE ELECTRICIDAD, GAS Y AGUA"/>
    <x v="0"/>
    <x v="0"/>
    <x v="0"/>
    <n v="2000000"/>
    <n v="2000000"/>
  </r>
  <r>
    <x v="6"/>
    <s v="SERVICIOS PRESTADOS A LAS EMPRESAS Y SERVICIOS DE PRODUCCION "/>
    <x v="0"/>
    <x v="0"/>
    <x v="0"/>
    <n v="59000000"/>
    <n v="59000000"/>
  </r>
  <r>
    <x v="5"/>
    <s v="GASTOS IMPREVISTOS"/>
    <x v="0"/>
    <x v="0"/>
    <x v="0"/>
    <n v="567708536"/>
    <n v="567708536"/>
  </r>
  <r>
    <x v="6"/>
    <s v="SERVICIOS PRESTADOS A LAS EMPRESAS Y SERVICIOS DE PRODUCCION "/>
    <x v="0"/>
    <x v="0"/>
    <x v="0"/>
    <n v="415109580"/>
    <n v="415109580"/>
  </r>
  <r>
    <x v="2"/>
    <s v="SUELDO BASICO"/>
    <x v="0"/>
    <x v="0"/>
    <x v="0"/>
    <n v="59542626.689999998"/>
    <n v="59542626.689999998"/>
  </r>
  <r>
    <x v="5"/>
    <s v="GASTOS IMPREVISTOS"/>
    <x v="0"/>
    <x v="0"/>
    <x v="0"/>
    <n v="1951373.31"/>
    <n v="1951373.31"/>
  </r>
  <r>
    <x v="7"/>
    <s v="OTROS EQUIPOS"/>
    <x v="0"/>
    <x v="0"/>
    <x v="0"/>
    <n v="22900000"/>
    <n v="22900000"/>
  </r>
  <r>
    <x v="8"/>
    <s v="OTROS BIENES TRANSPORTABLES EXCEPTO PRODUCTOS METALICOS, MAQUINARIA Y EQUIPO"/>
    <x v="0"/>
    <x v="0"/>
    <x v="0"/>
    <n v="1000000"/>
    <n v="1000000"/>
  </r>
  <r>
    <x v="6"/>
    <s v="SERVICIOS PRESTADOS A LAS EMPRESAS Y SERVICIOS DE PRODUCCION "/>
    <x v="0"/>
    <x v="0"/>
    <x v="0"/>
    <n v="388674700"/>
    <n v="388674700"/>
  </r>
  <r>
    <x v="2"/>
    <s v="SUELDO BASICO"/>
    <x v="0"/>
    <x v="0"/>
    <x v="0"/>
    <n v="241200000.27000001"/>
    <n v="241200000.27000001"/>
  </r>
  <r>
    <x v="5"/>
    <s v="GASTOS IMPREVISTOS"/>
    <x v="0"/>
    <x v="0"/>
    <x v="0"/>
    <n v="3433612.55"/>
    <n v="3433612.55"/>
  </r>
  <r>
    <x v="7"/>
    <s v="OTROS EQUIPOS"/>
    <x v="0"/>
    <x v="0"/>
    <x v="0"/>
    <n v="0"/>
    <n v="0"/>
  </r>
  <r>
    <x v="8"/>
    <s v="OTROS BIENES TRANSPORTABLES EXCEPTO PRODUCTOS METALICOS, MAQUINARIA Y EQUIPO"/>
    <x v="0"/>
    <x v="0"/>
    <x v="0"/>
    <n v="436203137.44999999"/>
    <n v="436203137.44999999"/>
  </r>
  <r>
    <x v="9"/>
    <s v="VIATICOS DE LOS FUNCIONARIOS EN COMISION"/>
    <x v="0"/>
    <x v="0"/>
    <x v="0"/>
    <n v="120000000"/>
    <n v="120000000"/>
  </r>
  <r>
    <x v="6"/>
    <s v="SERVICIOS PRESTADOS A LAS EMPRESAS Y SERVICIOS DE PRODUCCION "/>
    <x v="0"/>
    <x v="0"/>
    <x v="0"/>
    <n v="61000000"/>
    <n v="61000000"/>
  </r>
  <r>
    <x v="6"/>
    <s v="SERVICIOS PRESTADOS A LAS EMPRESAS Y SERVICIOS DE PRODUCCION "/>
    <x v="0"/>
    <x v="0"/>
    <x v="0"/>
    <n v="0"/>
    <n v="0"/>
  </r>
  <r>
    <x v="10"/>
    <s v="COMERCIO Y DISTRIBUCION; ALOJAMIENTO; SERVICIOS DE SUMINISTRO DE COMIDAS Y BEBIDAS; SERVICIOS DE TRANSPORTE; Y SERVICIOS DE DISTRIBUCION DE ELECTRICIDAD, GAS Y AGUA"/>
    <x v="0"/>
    <x v="0"/>
    <x v="0"/>
    <n v="0"/>
    <n v="0"/>
  </r>
  <r>
    <x v="2"/>
    <s v="SUELDO BASICO"/>
    <x v="0"/>
    <x v="0"/>
    <x v="0"/>
    <n v="1917328763"/>
    <n v="191732876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AAAB32-68E7-44F5-A410-A6889A6CEF3A}" name="TablaDinámica3" cacheId="1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C9" firstHeaderRow="0" firstDataRow="1" firstDataCol="1"/>
  <pivotFields count="9">
    <pivotField axis="axisRow" showAll="0">
      <items count="7">
        <item x="3"/>
        <item x="4"/>
        <item x="0"/>
        <item x="2"/>
        <item x="1"/>
        <item h="1" x="5"/>
        <item t="default"/>
      </items>
    </pivotField>
    <pivotField showAll="0"/>
    <pivotField showAll="0"/>
    <pivotField showAll="0"/>
    <pivotField showAll="0"/>
    <pivotField showAll="0"/>
    <pivotField showAll="0"/>
    <pivotField dataField="1" numFmtId="44" showAll="0"/>
    <pivotField dataField="1" numFmtId="44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Valor del Presupuesto Definitivo." fld="8" baseField="0" baseItem="0"/>
    <dataField name="Suma de Valor del Presupuesto Inicial.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559974-0AD2-476A-8C17-C22AD6815FC3}" name="TablaDinámica4" cacheId="1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compact="0" compactData="0" gridDropZones="1" multipleFieldFilters="0">
  <location ref="A3:J11" firstHeaderRow="1" firstDataRow="2" firstDataCol="5"/>
  <pivotFields count="14">
    <pivotField axis="axisRow" compact="0" outline="0" showAll="0" defaultSubtotal="0">
      <items count="5">
        <item x="3"/>
        <item x="4"/>
        <item x="0"/>
        <item x="2"/>
        <item x="1"/>
      </items>
    </pivotField>
    <pivotField compact="0" outline="0" showAll="0"/>
    <pivotField axis="axisRow" compact="0" outline="0" showAll="0" defaultSubtotal="0">
      <items count="1">
        <item x="0"/>
      </items>
    </pivotField>
    <pivotField axis="axisRow" compact="0" outline="0" showAll="0" defaultSubtotal="0">
      <items count="5">
        <item x="3"/>
        <item x="4"/>
        <item x="2"/>
        <item x="1"/>
        <item x="0"/>
      </items>
    </pivotField>
    <pivotField compact="0" outline="0" showAll="0"/>
    <pivotField axis="axisRow" compact="0" outline="0" showAll="0" defaultSubtotal="0">
      <items count="4">
        <item x="0"/>
        <item x="1"/>
        <item x="3"/>
        <item x="2"/>
      </items>
    </pivotField>
    <pivotField axis="axisRow" compact="0" outline="0" showAll="0">
      <items count="2">
        <item x="0"/>
        <item t="default"/>
      </items>
    </pivotField>
    <pivotField compact="0" outline="0" showAll="0"/>
    <pivotField compact="0" outline="0" showAll="0"/>
    <pivotField dataField="1" compact="0" numFmtId="44" outline="0" showAll="0"/>
    <pivotField dataField="1" compact="0" outline="0" showAll="0"/>
    <pivotField dataField="1" compact="0" numFmtId="44" outline="0" showAll="0"/>
    <pivotField dataField="1" compact="0" outline="0" showAll="0"/>
    <pivotField dataField="1" compact="0" numFmtId="44" outline="0" showAll="0"/>
  </pivotFields>
  <rowFields count="5">
    <field x="0"/>
    <field x="2"/>
    <field x="3"/>
    <field x="5"/>
    <field x="6"/>
  </rowFields>
  <rowItems count="7">
    <i>
      <x/>
      <x/>
      <x/>
      <x v="3"/>
      <x/>
    </i>
    <i>
      <x v="1"/>
      <x/>
      <x v="1"/>
      <x v="2"/>
      <x/>
    </i>
    <i>
      <x v="2"/>
      <x/>
      <x v="4"/>
      <x/>
      <x/>
    </i>
    <i>
      <x v="3"/>
      <x/>
      <x v="2"/>
      <x/>
      <x/>
    </i>
    <i>
      <x v="4"/>
      <x/>
      <x v="3"/>
      <x/>
      <x/>
    </i>
    <i r="3">
      <x v="1"/>
      <x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a de Recaudo vigencia actual sin situación de fondos," fld="9" baseField="0" baseItem="0"/>
    <dataField name="Cuenta de Recaudo vigencia actual con situación de fondos" fld="10" subtotal="count" baseField="0" baseItem="0"/>
    <dataField name="Suma de Recaudo vigencia anterior sin situación de fondos" fld="11" baseField="0" baseItem="0"/>
    <dataField name="Suma de Recaudo vigencia anterior con situación de fondos" fld="12" baseField="0" baseItem="0"/>
    <dataField name="Suma de Total recaudo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873D1D-72A2-4618-902C-E5A716FADFB8}" name="TablaDinámica5" cacheId="15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compact="0" compactData="0" gridDropZones="1" multipleFieldFilters="0">
  <location ref="A3:F17" firstHeaderRow="1" firstDataRow="2" firstDataCol="4"/>
  <pivotFields count="7">
    <pivotField axis="axisRow" compact="0" outline="0" showAll="0" defaultSubtotal="0">
      <items count="12">
        <item x="1"/>
        <item x="0"/>
        <item x="2"/>
        <item x="3"/>
        <item x="7"/>
        <item x="11"/>
        <item x="4"/>
        <item x="8"/>
        <item x="10"/>
        <item x="6"/>
        <item x="9"/>
        <item x="5"/>
      </items>
    </pivotField>
    <pivotField compact="0" outline="0" showAll="0"/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>
      <items count="2">
        <item x="0"/>
        <item t="default"/>
      </items>
    </pivotField>
    <pivotField dataField="1" compact="0" numFmtId="43" outline="0" showAll="0"/>
    <pivotField dataField="1" compact="0" outline="0" showAll="0"/>
  </pivotFields>
  <rowFields count="4">
    <field x="0"/>
    <field x="2"/>
    <field x="3"/>
    <field x="4"/>
  </rowFields>
  <rowItems count="13">
    <i>
      <x/>
      <x/>
      <x/>
      <x/>
    </i>
    <i>
      <x v="1"/>
      <x/>
      <x/>
      <x/>
    </i>
    <i>
      <x v="2"/>
      <x/>
      <x/>
      <x/>
    </i>
    <i>
      <x v="3"/>
      <x/>
      <x/>
      <x/>
    </i>
    <i>
      <x v="4"/>
      <x/>
      <x/>
      <x/>
    </i>
    <i>
      <x v="5"/>
      <x/>
      <x/>
      <x/>
    </i>
    <i>
      <x v="6"/>
      <x/>
      <x/>
      <x/>
    </i>
    <i>
      <x v="7"/>
      <x/>
      <x/>
      <x/>
    </i>
    <i>
      <x v="8"/>
      <x/>
      <x/>
      <x/>
    </i>
    <i>
      <x v="9"/>
      <x/>
      <x/>
      <x/>
    </i>
    <i>
      <x v="10"/>
      <x/>
      <x/>
      <x/>
    </i>
    <i>
      <x v="11"/>
      <x/>
      <x/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Apropiación inicial" fld="5" baseField="0" baseItem="0"/>
    <dataField name="Suma de Apropiación definitiva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B71A36-858A-4350-99EA-9724CF9BA47D}" name="TablaDinámica6" cacheId="1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compact="0" compactData="0" gridDropZones="1" multipleFieldFilters="0">
  <location ref="A3:L36" firstHeaderRow="1" firstDataRow="2" firstDataCol="9"/>
  <pivotFields count="17"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2">
        <item x="1"/>
        <item x="0"/>
        <item x="2"/>
        <item x="3"/>
        <item x="7"/>
        <item x="11"/>
        <item x="4"/>
        <item x="8"/>
        <item x="10"/>
        <item x="6"/>
        <item x="9"/>
        <item x="5"/>
      </items>
    </pivotField>
    <pivotField compact="0" outline="0" showAll="0"/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5">
        <item x="3"/>
        <item x="4"/>
        <item x="2"/>
        <item x="1"/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>
      <items count="4">
        <item x="1"/>
        <item x="2"/>
        <item x="0"/>
        <item t="default"/>
      </items>
    </pivotField>
    <pivotField dataField="1" compact="0" outline="0" showAll="0"/>
    <pivotField dataField="1" compact="0" outline="0" showAll="0"/>
    <pivotField dataField="1" compact="0" outline="0" showAll="0"/>
  </pivotFields>
  <rowFields count="9">
    <field x="4"/>
    <field x="6"/>
    <field x="7"/>
    <field x="8"/>
    <field x="9"/>
    <field x="10"/>
    <field x="11"/>
    <field x="12"/>
    <field x="13"/>
  </rowFields>
  <rowItems count="32">
    <i>
      <x/>
      <x/>
      <x/>
      <x/>
      <x/>
      <x v="3"/>
      <x/>
      <x/>
      <x/>
    </i>
    <i>
      <x v="1"/>
      <x/>
      <x/>
      <x/>
      <x/>
      <x v="4"/>
      <x/>
      <x/>
      <x/>
    </i>
    <i r="8">
      <x v="2"/>
    </i>
    <i>
      <x v="2"/>
      <x/>
      <x/>
      <x/>
      <x/>
      <x v="1"/>
      <x/>
      <x/>
      <x/>
    </i>
    <i r="5">
      <x v="2"/>
      <x/>
      <x/>
      <x/>
    </i>
    <i r="5">
      <x v="3"/>
      <x/>
      <x/>
      <x/>
    </i>
    <i r="8">
      <x v="1"/>
    </i>
    <i>
      <x v="3"/>
      <x/>
      <x/>
      <x/>
      <x/>
      <x v="2"/>
      <x/>
      <x/>
      <x/>
    </i>
    <i>
      <x v="4"/>
      <x/>
      <x/>
      <x/>
      <x/>
      <x v="1"/>
      <x/>
      <x/>
      <x/>
    </i>
    <i r="5">
      <x v="3"/>
      <x/>
      <x/>
      <x/>
    </i>
    <i r="8">
      <x v="1"/>
    </i>
    <i>
      <x v="5"/>
      <x/>
      <x/>
      <x/>
      <x/>
      <x v="3"/>
      <x/>
      <x/>
      <x/>
    </i>
    <i r="8">
      <x v="1"/>
    </i>
    <i>
      <x v="6"/>
      <x/>
      <x/>
      <x/>
      <x/>
      <x v="2"/>
      <x/>
      <x/>
      <x/>
    </i>
    <i>
      <x v="7"/>
      <x/>
      <x/>
      <x/>
      <x/>
      <x v="1"/>
      <x/>
      <x/>
      <x/>
    </i>
    <i r="5">
      <x v="3"/>
      <x/>
      <x/>
      <x/>
    </i>
    <i r="8">
      <x v="1"/>
    </i>
    <i>
      <x v="8"/>
      <x/>
      <x/>
      <x/>
      <x/>
      <x v="1"/>
      <x/>
      <x/>
      <x/>
    </i>
    <i r="5">
      <x v="3"/>
      <x/>
      <x/>
      <x/>
    </i>
    <i r="8">
      <x v="1"/>
    </i>
    <i>
      <x v="9"/>
      <x/>
      <x/>
      <x/>
      <x/>
      <x v="1"/>
      <x/>
      <x/>
      <x/>
    </i>
    <i r="5">
      <x v="3"/>
      <x/>
      <x/>
      <x/>
    </i>
    <i r="8">
      <x v="1"/>
    </i>
    <i>
      <x v="10"/>
      <x/>
      <x/>
      <x/>
      <x/>
      <x/>
      <x/>
      <x/>
      <x/>
    </i>
    <i r="5">
      <x v="1"/>
      <x/>
      <x/>
      <x/>
    </i>
    <i r="5">
      <x v="3"/>
      <x/>
      <x/>
      <x/>
    </i>
    <i r="8">
      <x v="1"/>
    </i>
    <i>
      <x v="11"/>
      <x/>
      <x/>
      <x/>
      <x/>
      <x/>
      <x/>
      <x/>
      <x/>
    </i>
    <i r="5">
      <x v="1"/>
      <x/>
      <x/>
      <x/>
    </i>
    <i r="5">
      <x v="2"/>
      <x/>
      <x/>
      <x/>
    </i>
    <i r="5">
      <x v="3"/>
      <x/>
      <x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Compromisos." fld="14" baseField="0" baseItem="0"/>
    <dataField name="Suma de Obligaciones" fld="15" baseField="0" baseItem="0"/>
    <dataField name="Suma de Pagos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83" dT="2024-02-16T20:51:07.54" personId="{45798B41-62E3-4AA4-8E21-9F2FC3B9489F}" id="{BB9A2324-D468-420A-979A-3BD9691E7456}">
    <text xml:space="preserve">Se toma el valor pagado a la fecha con los CDRs expedidos en la vigencia 2023
</text>
  </threadedComment>
  <threadedComment ref="O141" dT="2024-02-18T14:35:15.07" personId="{19CD7A09-1AE9-43CC-B15D-6C77F6410F70}" id="{50CA4A6F-94FF-4D8A-9D0E-038321116258}">
    <text>Se toman los valores con CDRs de la vigencia 2022 y 2023 para que las obligaciones y contratos coincidan con lo pagado en la vigencia 2023.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62"/>
  <sheetViews>
    <sheetView showGridLines="0" tabSelected="1" zoomScale="80" zoomScaleNormal="80" workbookViewId="0">
      <pane ySplit="3" topLeftCell="A133" activePane="bottomLeft" state="frozen"/>
      <selection activeCell="D95" sqref="D95"/>
      <selection pane="bottomLeft" activeCell="D3" sqref="D3"/>
    </sheetView>
  </sheetViews>
  <sheetFormatPr baseColWidth="10" defaultColWidth="11.42578125" defaultRowHeight="14.25" x14ac:dyDescent="0.25"/>
  <cols>
    <col min="1" max="2" width="9.85546875" style="2" customWidth="1"/>
    <col min="3" max="3" width="32.42578125" style="2" customWidth="1"/>
    <col min="4" max="4" width="31.5703125" style="2" customWidth="1"/>
    <col min="5" max="5" width="24.140625" style="2" customWidth="1"/>
    <col min="6" max="8" width="18.42578125" style="2" customWidth="1"/>
    <col min="9" max="9" width="19.140625" style="2" bestFit="1" customWidth="1"/>
    <col min="10" max="11" width="18.42578125" style="2" customWidth="1"/>
    <col min="12" max="16" width="11.42578125" style="2"/>
    <col min="17" max="17" width="19.140625" style="2" bestFit="1" customWidth="1"/>
    <col min="18" max="24" width="19.5703125" style="2" customWidth="1"/>
    <col min="25" max="30" width="16.140625" style="2" customWidth="1"/>
    <col min="31" max="16384" width="11.42578125" style="2"/>
  </cols>
  <sheetData>
    <row r="1" spans="1:30" x14ac:dyDescent="0.25">
      <c r="A1" s="1"/>
      <c r="B1" s="1"/>
    </row>
    <row r="2" spans="1:30" x14ac:dyDescent="0.25">
      <c r="A2" s="1" t="s">
        <v>20</v>
      </c>
      <c r="B2" s="1"/>
      <c r="G2" s="62" t="s">
        <v>139</v>
      </c>
      <c r="H2" s="62"/>
      <c r="I2" s="62"/>
      <c r="J2" s="62"/>
      <c r="K2" s="62"/>
      <c r="L2" s="62"/>
      <c r="M2" s="62"/>
      <c r="N2" s="62"/>
      <c r="O2" s="62"/>
      <c r="P2" s="62"/>
      <c r="Q2" s="25"/>
      <c r="R2" s="25"/>
      <c r="S2" s="25"/>
      <c r="T2" s="25"/>
      <c r="U2" s="25"/>
      <c r="V2" s="25"/>
      <c r="W2" s="25"/>
      <c r="X2" s="63" t="s">
        <v>170</v>
      </c>
      <c r="Y2" s="63"/>
      <c r="Z2" s="63"/>
      <c r="AA2" s="63"/>
      <c r="AB2" s="63"/>
      <c r="AC2" s="63"/>
      <c r="AD2" s="63"/>
    </row>
    <row r="3" spans="1:30" s="4" customFormat="1" ht="55.5" customHeight="1" x14ac:dyDescent="0.25">
      <c r="A3" s="3" t="s">
        <v>21</v>
      </c>
      <c r="B3" s="3" t="s">
        <v>21</v>
      </c>
      <c r="C3" s="3" t="s">
        <v>22</v>
      </c>
      <c r="D3" s="3" t="s">
        <v>23</v>
      </c>
      <c r="E3" s="3" t="s">
        <v>190</v>
      </c>
      <c r="F3" s="6" t="s">
        <v>189</v>
      </c>
      <c r="G3" s="10" t="s">
        <v>99</v>
      </c>
      <c r="H3" s="10" t="s">
        <v>207</v>
      </c>
      <c r="I3" s="10" t="s">
        <v>208</v>
      </c>
      <c r="J3" s="12" t="s">
        <v>110</v>
      </c>
      <c r="K3" s="12" t="s">
        <v>124</v>
      </c>
      <c r="L3" s="13" t="s">
        <v>111</v>
      </c>
      <c r="M3" s="13" t="s">
        <v>112</v>
      </c>
      <c r="N3" s="13" t="s">
        <v>130</v>
      </c>
      <c r="O3" s="13" t="s">
        <v>174</v>
      </c>
      <c r="P3" s="13" t="s">
        <v>113</v>
      </c>
      <c r="Q3" s="13" t="s">
        <v>198</v>
      </c>
      <c r="R3" s="13" t="s">
        <v>199</v>
      </c>
      <c r="S3" s="13" t="s">
        <v>193</v>
      </c>
      <c r="T3" s="13" t="s">
        <v>194</v>
      </c>
      <c r="U3" s="13" t="s">
        <v>195</v>
      </c>
      <c r="V3" s="13" t="s">
        <v>196</v>
      </c>
      <c r="W3" s="13" t="s">
        <v>197</v>
      </c>
      <c r="X3" s="13" t="s">
        <v>140</v>
      </c>
      <c r="Y3" s="13" t="s">
        <v>153</v>
      </c>
      <c r="Z3" s="13" t="s">
        <v>164</v>
      </c>
      <c r="AA3" s="13" t="s">
        <v>165</v>
      </c>
      <c r="AB3" s="13" t="s">
        <v>167</v>
      </c>
      <c r="AC3" s="13" t="s">
        <v>168</v>
      </c>
      <c r="AD3" s="13" t="s">
        <v>169</v>
      </c>
    </row>
    <row r="4" spans="1:30" x14ac:dyDescent="0.25">
      <c r="A4" s="5">
        <v>302</v>
      </c>
      <c r="B4" s="5">
        <v>365</v>
      </c>
      <c r="C4" s="5" t="s">
        <v>100</v>
      </c>
      <c r="D4" s="5" t="s">
        <v>100</v>
      </c>
      <c r="E4" s="9">
        <v>2662096809.3199997</v>
      </c>
      <c r="F4" s="26">
        <v>0</v>
      </c>
      <c r="G4" s="26">
        <f t="shared" ref="G4:G35" si="0">+E4-F4</f>
        <v>2662096809.3199997</v>
      </c>
      <c r="H4" s="26"/>
      <c r="I4" s="26">
        <f t="shared" ref="I4:I35" si="1">+G4+H4</f>
        <v>2662096809.3199997</v>
      </c>
      <c r="J4" s="7" t="s">
        <v>114</v>
      </c>
      <c r="K4" s="7" t="s">
        <v>127</v>
      </c>
      <c r="L4" s="5">
        <v>0</v>
      </c>
      <c r="M4" s="5" t="s">
        <v>115</v>
      </c>
      <c r="N4" s="5" t="s">
        <v>135</v>
      </c>
      <c r="O4" s="5">
        <v>1</v>
      </c>
      <c r="P4" s="5">
        <v>0</v>
      </c>
      <c r="Q4" s="26">
        <f t="shared" ref="Q4:Q35" si="2">+I4</f>
        <v>2662096809.3199997</v>
      </c>
      <c r="R4" s="26">
        <f t="shared" ref="R4:R35" si="3">+Q4</f>
        <v>2662096809.3199997</v>
      </c>
      <c r="S4" s="26">
        <v>2156085272.5700002</v>
      </c>
      <c r="T4" s="26"/>
      <c r="U4" s="26">
        <v>234337354.52999991</v>
      </c>
      <c r="V4" s="26"/>
      <c r="W4" s="26">
        <f t="shared" ref="W4:W35" si="4">SUM(S4:V4)</f>
        <v>2390422627.0999999</v>
      </c>
      <c r="X4" s="16" t="s">
        <v>152</v>
      </c>
      <c r="Y4" s="5" t="s">
        <v>150</v>
      </c>
      <c r="Z4" s="5">
        <v>1</v>
      </c>
      <c r="AA4" s="5" t="s">
        <v>166</v>
      </c>
      <c r="AB4" s="17">
        <v>0</v>
      </c>
      <c r="AC4" s="27">
        <f>+I4</f>
        <v>2662096809.3199997</v>
      </c>
      <c r="AD4" s="28">
        <f t="shared" ref="AD4:AD5" si="5">+AC4</f>
        <v>2662096809.3199997</v>
      </c>
    </row>
    <row r="5" spans="1:30" x14ac:dyDescent="0.25">
      <c r="A5" s="5">
        <v>302</v>
      </c>
      <c r="B5" s="5">
        <v>365</v>
      </c>
      <c r="C5" s="5" t="s">
        <v>100</v>
      </c>
      <c r="D5" s="5" t="s">
        <v>47</v>
      </c>
      <c r="E5" s="9">
        <v>861931347.46000004</v>
      </c>
      <c r="F5" s="26"/>
      <c r="G5" s="26">
        <f t="shared" si="0"/>
        <v>861931347.46000004</v>
      </c>
      <c r="H5" s="26"/>
      <c r="I5" s="26">
        <f t="shared" si="1"/>
        <v>861931347.46000004</v>
      </c>
      <c r="J5" s="7" t="s">
        <v>116</v>
      </c>
      <c r="K5" s="7" t="s">
        <v>129</v>
      </c>
      <c r="L5" s="5">
        <v>0</v>
      </c>
      <c r="M5" s="5" t="s">
        <v>117</v>
      </c>
      <c r="N5" s="5" t="s">
        <v>134</v>
      </c>
      <c r="O5" s="5">
        <v>1</v>
      </c>
      <c r="P5" s="5">
        <v>0</v>
      </c>
      <c r="Q5" s="26">
        <f t="shared" si="2"/>
        <v>861931347.46000004</v>
      </c>
      <c r="R5" s="26">
        <f t="shared" si="3"/>
        <v>861931347.46000004</v>
      </c>
      <c r="S5" s="26">
        <v>861931347.46000004</v>
      </c>
      <c r="T5" s="26"/>
      <c r="U5" s="26">
        <v>271674182.22000003</v>
      </c>
      <c r="V5" s="26"/>
      <c r="W5" s="26">
        <f t="shared" si="4"/>
        <v>1133605529.6800001</v>
      </c>
      <c r="X5" s="5" t="s">
        <v>142</v>
      </c>
      <c r="Y5" s="5" t="s">
        <v>154</v>
      </c>
      <c r="Z5" s="5">
        <v>1</v>
      </c>
      <c r="AA5" s="5" t="s">
        <v>166</v>
      </c>
      <c r="AB5" s="17">
        <v>0</v>
      </c>
      <c r="AC5" s="27">
        <f>+I5</f>
        <v>861931347.46000004</v>
      </c>
      <c r="AD5" s="28">
        <f t="shared" si="5"/>
        <v>861931347.46000004</v>
      </c>
    </row>
    <row r="6" spans="1:30" x14ac:dyDescent="0.25">
      <c r="A6" s="33">
        <v>303</v>
      </c>
      <c r="B6" s="33">
        <v>366</v>
      </c>
      <c r="C6" s="5" t="s">
        <v>0</v>
      </c>
      <c r="D6" s="5" t="s">
        <v>29</v>
      </c>
      <c r="E6" s="26">
        <v>25946667</v>
      </c>
      <c r="F6" s="26">
        <v>24000000</v>
      </c>
      <c r="G6" s="26">
        <f t="shared" si="0"/>
        <v>1946667</v>
      </c>
      <c r="H6" s="26"/>
      <c r="I6" s="26">
        <f t="shared" si="1"/>
        <v>1946667</v>
      </c>
      <c r="J6" s="26" t="s">
        <v>118</v>
      </c>
      <c r="K6" s="26" t="s">
        <v>128</v>
      </c>
      <c r="L6" s="5">
        <v>0</v>
      </c>
      <c r="M6" s="5" t="s">
        <v>119</v>
      </c>
      <c r="N6" s="5" t="s">
        <v>133</v>
      </c>
      <c r="O6" s="5">
        <v>1</v>
      </c>
      <c r="P6" s="5">
        <v>0</v>
      </c>
      <c r="Q6" s="26">
        <f t="shared" si="2"/>
        <v>1946667</v>
      </c>
      <c r="R6" s="26">
        <f t="shared" si="3"/>
        <v>1946667</v>
      </c>
      <c r="S6" s="26">
        <f t="shared" ref="S6:S37" si="6">+H6</f>
        <v>0</v>
      </c>
      <c r="T6" s="26"/>
      <c r="U6" s="26">
        <f t="shared" ref="U6:U37" si="7">+G6</f>
        <v>1946667</v>
      </c>
      <c r="V6" s="26"/>
      <c r="W6" s="26">
        <f t="shared" si="4"/>
        <v>1946667</v>
      </c>
      <c r="X6" s="5" t="s">
        <v>141</v>
      </c>
      <c r="Y6" s="5" t="s">
        <v>154</v>
      </c>
      <c r="Z6" s="5">
        <v>1</v>
      </c>
      <c r="AA6" s="5" t="s">
        <v>166</v>
      </c>
      <c r="AB6" s="17">
        <v>0</v>
      </c>
      <c r="AC6" s="27">
        <f>Q6</f>
        <v>1946667</v>
      </c>
      <c r="AD6" s="28">
        <f>R6</f>
        <v>1946667</v>
      </c>
    </row>
    <row r="7" spans="1:30" x14ac:dyDescent="0.25">
      <c r="A7" s="33">
        <v>303</v>
      </c>
      <c r="B7" s="33">
        <v>366</v>
      </c>
      <c r="C7" s="5" t="s">
        <v>0</v>
      </c>
      <c r="D7" s="5" t="s">
        <v>37</v>
      </c>
      <c r="E7" s="26">
        <v>40000000</v>
      </c>
      <c r="F7" s="26"/>
      <c r="G7" s="26">
        <f t="shared" si="0"/>
        <v>40000000</v>
      </c>
      <c r="H7" s="26"/>
      <c r="I7" s="26">
        <f t="shared" si="1"/>
        <v>40000000</v>
      </c>
      <c r="J7" s="26" t="s">
        <v>118</v>
      </c>
      <c r="K7" s="26" t="s">
        <v>128</v>
      </c>
      <c r="L7" s="5">
        <v>0</v>
      </c>
      <c r="M7" s="5" t="s">
        <v>119</v>
      </c>
      <c r="N7" s="5" t="s">
        <v>133</v>
      </c>
      <c r="O7" s="5">
        <v>1</v>
      </c>
      <c r="P7" s="5">
        <v>0</v>
      </c>
      <c r="Q7" s="26">
        <f t="shared" si="2"/>
        <v>40000000</v>
      </c>
      <c r="R7" s="26">
        <f t="shared" si="3"/>
        <v>40000000</v>
      </c>
      <c r="S7" s="26">
        <f t="shared" si="6"/>
        <v>0</v>
      </c>
      <c r="T7" s="26"/>
      <c r="U7" s="26">
        <f t="shared" si="7"/>
        <v>40000000</v>
      </c>
      <c r="V7" s="26"/>
      <c r="W7" s="26">
        <f t="shared" si="4"/>
        <v>40000000</v>
      </c>
      <c r="X7" s="16" t="s">
        <v>144</v>
      </c>
      <c r="Y7" s="5" t="s">
        <v>155</v>
      </c>
      <c r="Z7" s="5">
        <v>1</v>
      </c>
      <c r="AA7" s="5" t="s">
        <v>166</v>
      </c>
      <c r="AB7" s="17">
        <v>0</v>
      </c>
      <c r="AC7" s="27">
        <f t="shared" ref="AC7:AC70" si="8">Q7</f>
        <v>40000000</v>
      </c>
      <c r="AD7" s="28">
        <f t="shared" ref="AD7:AD70" si="9">R7</f>
        <v>40000000</v>
      </c>
    </row>
    <row r="8" spans="1:30" ht="22.5" x14ac:dyDescent="0.25">
      <c r="A8" s="33">
        <v>303</v>
      </c>
      <c r="B8" s="33">
        <v>366</v>
      </c>
      <c r="C8" s="5" t="s">
        <v>0</v>
      </c>
      <c r="D8" s="5" t="s">
        <v>38</v>
      </c>
      <c r="E8" s="26">
        <v>25378102.350000001</v>
      </c>
      <c r="F8" s="26"/>
      <c r="G8" s="26">
        <f t="shared" si="0"/>
        <v>25378102.350000001</v>
      </c>
      <c r="H8" s="26"/>
      <c r="I8" s="26">
        <f t="shared" si="1"/>
        <v>25378102.350000001</v>
      </c>
      <c r="J8" s="26" t="s">
        <v>118</v>
      </c>
      <c r="K8" s="26" t="s">
        <v>128</v>
      </c>
      <c r="L8" s="5">
        <v>0</v>
      </c>
      <c r="M8" s="5" t="s">
        <v>119</v>
      </c>
      <c r="N8" s="5" t="s">
        <v>133</v>
      </c>
      <c r="O8" s="5">
        <v>1</v>
      </c>
      <c r="P8" s="5">
        <v>0</v>
      </c>
      <c r="Q8" s="26">
        <f t="shared" si="2"/>
        <v>25378102.350000001</v>
      </c>
      <c r="R8" s="26">
        <f t="shared" si="3"/>
        <v>25378102.350000001</v>
      </c>
      <c r="S8" s="26">
        <f t="shared" si="6"/>
        <v>0</v>
      </c>
      <c r="T8" s="26"/>
      <c r="U8" s="26">
        <f t="shared" si="7"/>
        <v>25378102.350000001</v>
      </c>
      <c r="V8" s="26"/>
      <c r="W8" s="26">
        <f t="shared" si="4"/>
        <v>25378102.350000001</v>
      </c>
      <c r="X8" s="16" t="s">
        <v>158</v>
      </c>
      <c r="Y8" s="5" t="s">
        <v>159</v>
      </c>
      <c r="Z8" s="5">
        <v>1</v>
      </c>
      <c r="AA8" s="5" t="s">
        <v>166</v>
      </c>
      <c r="AB8" s="17">
        <v>0</v>
      </c>
      <c r="AC8" s="27">
        <f t="shared" si="8"/>
        <v>25378102.350000001</v>
      </c>
      <c r="AD8" s="28">
        <f t="shared" si="9"/>
        <v>25378102.350000001</v>
      </c>
    </row>
    <row r="9" spans="1:30" x14ac:dyDescent="0.25">
      <c r="A9" s="33">
        <v>303</v>
      </c>
      <c r="B9" s="33">
        <v>366</v>
      </c>
      <c r="C9" s="5" t="s">
        <v>0</v>
      </c>
      <c r="D9" s="5" t="s">
        <v>39</v>
      </c>
      <c r="E9" s="26">
        <v>367699.06</v>
      </c>
      <c r="F9" s="26">
        <v>95996.46</v>
      </c>
      <c r="G9" s="26">
        <f t="shared" si="0"/>
        <v>271702.59999999998</v>
      </c>
      <c r="H9" s="26"/>
      <c r="I9" s="26">
        <f t="shared" si="1"/>
        <v>271702.59999999998</v>
      </c>
      <c r="J9" s="26" t="s">
        <v>118</v>
      </c>
      <c r="K9" s="26" t="s">
        <v>128</v>
      </c>
      <c r="L9" s="5">
        <v>0</v>
      </c>
      <c r="M9" s="5" t="s">
        <v>119</v>
      </c>
      <c r="N9" s="5" t="s">
        <v>133</v>
      </c>
      <c r="O9" s="5">
        <v>1</v>
      </c>
      <c r="P9" s="5">
        <v>0</v>
      </c>
      <c r="Q9" s="26">
        <f t="shared" si="2"/>
        <v>271702.59999999998</v>
      </c>
      <c r="R9" s="26">
        <f t="shared" si="3"/>
        <v>271702.59999999998</v>
      </c>
      <c r="S9" s="26">
        <f t="shared" si="6"/>
        <v>0</v>
      </c>
      <c r="T9" s="26"/>
      <c r="U9" s="26">
        <f t="shared" si="7"/>
        <v>271702.59999999998</v>
      </c>
      <c r="V9" s="26"/>
      <c r="W9" s="26">
        <f t="shared" si="4"/>
        <v>271702.59999999998</v>
      </c>
      <c r="X9" s="16" t="s">
        <v>146</v>
      </c>
      <c r="Y9" s="5" t="s">
        <v>150</v>
      </c>
      <c r="Z9" s="5">
        <v>1</v>
      </c>
      <c r="AA9" s="5" t="s">
        <v>166</v>
      </c>
      <c r="AB9" s="17">
        <v>0</v>
      </c>
      <c r="AC9" s="27">
        <f t="shared" si="8"/>
        <v>271702.59999999998</v>
      </c>
      <c r="AD9" s="28">
        <f t="shared" si="9"/>
        <v>271702.59999999998</v>
      </c>
    </row>
    <row r="10" spans="1:30" x14ac:dyDescent="0.25">
      <c r="A10" s="33">
        <v>304</v>
      </c>
      <c r="B10" s="33">
        <v>304</v>
      </c>
      <c r="C10" s="5" t="s">
        <v>1</v>
      </c>
      <c r="D10" s="5" t="s">
        <v>41</v>
      </c>
      <c r="E10" s="26">
        <v>3600000</v>
      </c>
      <c r="F10" s="26">
        <v>0</v>
      </c>
      <c r="G10" s="26">
        <f t="shared" si="0"/>
        <v>3600000</v>
      </c>
      <c r="H10" s="26"/>
      <c r="I10" s="26">
        <f t="shared" si="1"/>
        <v>3600000</v>
      </c>
      <c r="J10" s="26" t="s">
        <v>116</v>
      </c>
      <c r="K10" s="7" t="s">
        <v>129</v>
      </c>
      <c r="L10" s="5">
        <v>0</v>
      </c>
      <c r="M10" s="5" t="s">
        <v>117</v>
      </c>
      <c r="N10" s="5" t="s">
        <v>134</v>
      </c>
      <c r="O10" s="5">
        <v>22200000</v>
      </c>
      <c r="P10" s="5">
        <v>0</v>
      </c>
      <c r="Q10" s="26">
        <f t="shared" si="2"/>
        <v>3600000</v>
      </c>
      <c r="R10" s="26">
        <f t="shared" si="3"/>
        <v>3600000</v>
      </c>
      <c r="S10" s="26">
        <f t="shared" si="6"/>
        <v>0</v>
      </c>
      <c r="T10" s="26"/>
      <c r="U10" s="26">
        <f t="shared" si="7"/>
        <v>3600000</v>
      </c>
      <c r="V10" s="26"/>
      <c r="W10" s="26">
        <f t="shared" si="4"/>
        <v>3600000</v>
      </c>
      <c r="X10" s="16" t="s">
        <v>148</v>
      </c>
      <c r="Y10" s="5" t="s">
        <v>162</v>
      </c>
      <c r="Z10" s="5">
        <v>1</v>
      </c>
      <c r="AA10" s="5" t="s">
        <v>166</v>
      </c>
      <c r="AB10" s="17">
        <v>0</v>
      </c>
      <c r="AC10" s="27">
        <f t="shared" si="8"/>
        <v>3600000</v>
      </c>
      <c r="AD10" s="28">
        <f t="shared" si="9"/>
        <v>3600000</v>
      </c>
    </row>
    <row r="11" spans="1:30" x14ac:dyDescent="0.25">
      <c r="A11" s="33">
        <v>304</v>
      </c>
      <c r="B11" s="33">
        <v>304</v>
      </c>
      <c r="C11" s="5" t="s">
        <v>1</v>
      </c>
      <c r="D11" s="5" t="s">
        <v>27</v>
      </c>
      <c r="E11" s="26">
        <v>46000000</v>
      </c>
      <c r="F11" s="26">
        <v>0</v>
      </c>
      <c r="G11" s="26">
        <f t="shared" si="0"/>
        <v>46000000</v>
      </c>
      <c r="H11" s="26"/>
      <c r="I11" s="26">
        <f t="shared" si="1"/>
        <v>46000000</v>
      </c>
      <c r="J11" s="26" t="s">
        <v>116</v>
      </c>
      <c r="K11" s="7" t="s">
        <v>129</v>
      </c>
      <c r="L11" s="5">
        <v>0</v>
      </c>
      <c r="M11" s="5" t="s">
        <v>117</v>
      </c>
      <c r="N11" s="5" t="s">
        <v>134</v>
      </c>
      <c r="O11" s="5">
        <v>22200000</v>
      </c>
      <c r="P11" s="5">
        <v>0</v>
      </c>
      <c r="Q11" s="26">
        <f t="shared" si="2"/>
        <v>46000000</v>
      </c>
      <c r="R11" s="26">
        <f t="shared" si="3"/>
        <v>46000000</v>
      </c>
      <c r="S11" s="26">
        <f t="shared" si="6"/>
        <v>0</v>
      </c>
      <c r="T11" s="26"/>
      <c r="U11" s="26">
        <f t="shared" si="7"/>
        <v>46000000</v>
      </c>
      <c r="V11" s="26"/>
      <c r="W11" s="26">
        <f t="shared" si="4"/>
        <v>46000000</v>
      </c>
      <c r="X11" s="16" t="s">
        <v>145</v>
      </c>
      <c r="Y11" s="5" t="s">
        <v>156</v>
      </c>
      <c r="Z11" s="5">
        <v>1</v>
      </c>
      <c r="AA11" s="5" t="s">
        <v>166</v>
      </c>
      <c r="AB11" s="17">
        <v>0</v>
      </c>
      <c r="AC11" s="27">
        <f t="shared" si="8"/>
        <v>46000000</v>
      </c>
      <c r="AD11" s="28">
        <f t="shared" si="9"/>
        <v>46000000</v>
      </c>
    </row>
    <row r="12" spans="1:30" x14ac:dyDescent="0.25">
      <c r="A12" s="33">
        <v>304</v>
      </c>
      <c r="B12" s="33">
        <v>304</v>
      </c>
      <c r="C12" s="5" t="s">
        <v>1</v>
      </c>
      <c r="D12" s="5" t="s">
        <v>42</v>
      </c>
      <c r="E12" s="26">
        <v>24641736</v>
      </c>
      <c r="F12" s="26">
        <v>21972667</v>
      </c>
      <c r="G12" s="26">
        <f t="shared" si="0"/>
        <v>2669069</v>
      </c>
      <c r="H12" s="26"/>
      <c r="I12" s="26">
        <f t="shared" si="1"/>
        <v>2669069</v>
      </c>
      <c r="J12" s="26" t="s">
        <v>116</v>
      </c>
      <c r="K12" s="7" t="s">
        <v>129</v>
      </c>
      <c r="L12" s="5">
        <v>0</v>
      </c>
      <c r="M12" s="5" t="s">
        <v>117</v>
      </c>
      <c r="N12" s="5" t="s">
        <v>134</v>
      </c>
      <c r="O12" s="5">
        <v>22200000</v>
      </c>
      <c r="P12" s="5">
        <v>0</v>
      </c>
      <c r="Q12" s="26">
        <f t="shared" si="2"/>
        <v>2669069</v>
      </c>
      <c r="R12" s="26">
        <f t="shared" si="3"/>
        <v>2669069</v>
      </c>
      <c r="S12" s="26">
        <f t="shared" si="6"/>
        <v>0</v>
      </c>
      <c r="T12" s="26"/>
      <c r="U12" s="26">
        <f t="shared" si="7"/>
        <v>2669069</v>
      </c>
      <c r="V12" s="26"/>
      <c r="W12" s="26">
        <f t="shared" si="4"/>
        <v>2669069</v>
      </c>
      <c r="X12" s="16" t="s">
        <v>146</v>
      </c>
      <c r="Y12" s="5" t="s">
        <v>150</v>
      </c>
      <c r="Z12" s="5">
        <v>1</v>
      </c>
      <c r="AA12" s="5" t="s">
        <v>166</v>
      </c>
      <c r="AB12" s="17">
        <v>0</v>
      </c>
      <c r="AC12" s="27">
        <f t="shared" si="8"/>
        <v>2669069</v>
      </c>
      <c r="AD12" s="28">
        <f t="shared" si="9"/>
        <v>2669069</v>
      </c>
    </row>
    <row r="13" spans="1:30" x14ac:dyDescent="0.25">
      <c r="A13" s="33">
        <v>304</v>
      </c>
      <c r="B13" s="33">
        <v>304</v>
      </c>
      <c r="C13" s="5" t="s">
        <v>1</v>
      </c>
      <c r="D13" s="5" t="s">
        <v>32</v>
      </c>
      <c r="E13" s="26">
        <v>39677997</v>
      </c>
      <c r="F13" s="26">
        <v>6599740</v>
      </c>
      <c r="G13" s="26">
        <f t="shared" si="0"/>
        <v>33078257</v>
      </c>
      <c r="H13" s="26"/>
      <c r="I13" s="26">
        <f t="shared" si="1"/>
        <v>33078257</v>
      </c>
      <c r="J13" s="26" t="s">
        <v>116</v>
      </c>
      <c r="K13" s="7" t="s">
        <v>129</v>
      </c>
      <c r="L13" s="5">
        <v>0</v>
      </c>
      <c r="M13" s="5" t="s">
        <v>117</v>
      </c>
      <c r="N13" s="5" t="s">
        <v>134</v>
      </c>
      <c r="O13" s="5">
        <v>22200000</v>
      </c>
      <c r="P13" s="5">
        <v>0</v>
      </c>
      <c r="Q13" s="26">
        <f t="shared" si="2"/>
        <v>33078257</v>
      </c>
      <c r="R13" s="26">
        <f t="shared" si="3"/>
        <v>33078257</v>
      </c>
      <c r="S13" s="26">
        <f t="shared" si="6"/>
        <v>0</v>
      </c>
      <c r="T13" s="26"/>
      <c r="U13" s="26">
        <f t="shared" si="7"/>
        <v>33078257</v>
      </c>
      <c r="V13" s="26"/>
      <c r="W13" s="26">
        <f t="shared" si="4"/>
        <v>33078257</v>
      </c>
      <c r="X13" s="16" t="s">
        <v>147</v>
      </c>
      <c r="Y13" s="5" t="s">
        <v>160</v>
      </c>
      <c r="Z13" s="5">
        <v>1</v>
      </c>
      <c r="AA13" s="5" t="s">
        <v>166</v>
      </c>
      <c r="AB13" s="17">
        <v>0</v>
      </c>
      <c r="AC13" s="27">
        <f t="shared" si="8"/>
        <v>33078257</v>
      </c>
      <c r="AD13" s="28">
        <f t="shared" si="9"/>
        <v>33078257</v>
      </c>
    </row>
    <row r="14" spans="1:30" x14ac:dyDescent="0.25">
      <c r="A14" s="33">
        <v>304</v>
      </c>
      <c r="B14" s="33">
        <v>304</v>
      </c>
      <c r="C14" s="5" t="s">
        <v>1</v>
      </c>
      <c r="D14" s="5" t="s">
        <v>34</v>
      </c>
      <c r="E14" s="26">
        <v>64993578</v>
      </c>
      <c r="F14" s="26">
        <v>29443005</v>
      </c>
      <c r="G14" s="26">
        <f t="shared" si="0"/>
        <v>35550573</v>
      </c>
      <c r="H14" s="26"/>
      <c r="I14" s="26">
        <f t="shared" si="1"/>
        <v>35550573</v>
      </c>
      <c r="J14" s="26" t="s">
        <v>116</v>
      </c>
      <c r="K14" s="7" t="s">
        <v>129</v>
      </c>
      <c r="L14" s="5">
        <v>0</v>
      </c>
      <c r="M14" s="5" t="s">
        <v>117</v>
      </c>
      <c r="N14" s="5" t="s">
        <v>134</v>
      </c>
      <c r="O14" s="5">
        <v>22200000</v>
      </c>
      <c r="P14" s="5">
        <v>0</v>
      </c>
      <c r="Q14" s="26">
        <f t="shared" si="2"/>
        <v>35550573</v>
      </c>
      <c r="R14" s="26">
        <f t="shared" si="3"/>
        <v>35550573</v>
      </c>
      <c r="S14" s="26">
        <f t="shared" si="6"/>
        <v>0</v>
      </c>
      <c r="T14" s="26"/>
      <c r="U14" s="26">
        <f t="shared" si="7"/>
        <v>35550573</v>
      </c>
      <c r="V14" s="26"/>
      <c r="W14" s="26">
        <f t="shared" si="4"/>
        <v>35550573</v>
      </c>
      <c r="X14" s="5" t="s">
        <v>141</v>
      </c>
      <c r="Y14" s="5" t="s">
        <v>154</v>
      </c>
      <c r="Z14" s="5">
        <v>1</v>
      </c>
      <c r="AA14" s="5" t="s">
        <v>166</v>
      </c>
      <c r="AB14" s="17">
        <v>0</v>
      </c>
      <c r="AC14" s="27">
        <f t="shared" si="8"/>
        <v>35550573</v>
      </c>
      <c r="AD14" s="28">
        <f t="shared" si="9"/>
        <v>35550573</v>
      </c>
    </row>
    <row r="15" spans="1:30" x14ac:dyDescent="0.25">
      <c r="A15" s="33">
        <v>304</v>
      </c>
      <c r="B15" s="33">
        <v>304</v>
      </c>
      <c r="C15" s="5" t="s">
        <v>1</v>
      </c>
      <c r="D15" s="5" t="s">
        <v>43</v>
      </c>
      <c r="E15" s="26">
        <v>0</v>
      </c>
      <c r="F15" s="26">
        <v>0</v>
      </c>
      <c r="G15" s="26">
        <f t="shared" si="0"/>
        <v>0</v>
      </c>
      <c r="H15" s="26"/>
      <c r="I15" s="26">
        <f t="shared" si="1"/>
        <v>0</v>
      </c>
      <c r="J15" s="26" t="s">
        <v>116</v>
      </c>
      <c r="K15" s="7" t="s">
        <v>129</v>
      </c>
      <c r="L15" s="5">
        <v>0</v>
      </c>
      <c r="M15" s="5" t="s">
        <v>117</v>
      </c>
      <c r="N15" s="5" t="s">
        <v>134</v>
      </c>
      <c r="O15" s="5">
        <v>22200000</v>
      </c>
      <c r="P15" s="5">
        <v>0</v>
      </c>
      <c r="Q15" s="26">
        <f t="shared" si="2"/>
        <v>0</v>
      </c>
      <c r="R15" s="26">
        <f t="shared" si="3"/>
        <v>0</v>
      </c>
      <c r="S15" s="26">
        <f t="shared" si="6"/>
        <v>0</v>
      </c>
      <c r="T15" s="26"/>
      <c r="U15" s="26">
        <f t="shared" si="7"/>
        <v>0</v>
      </c>
      <c r="V15" s="26"/>
      <c r="W15" s="26">
        <f t="shared" si="4"/>
        <v>0</v>
      </c>
      <c r="X15" s="16" t="s">
        <v>148</v>
      </c>
      <c r="Y15" s="5" t="s">
        <v>162</v>
      </c>
      <c r="Z15" s="5">
        <v>1</v>
      </c>
      <c r="AA15" s="5" t="s">
        <v>166</v>
      </c>
      <c r="AB15" s="17">
        <v>0</v>
      </c>
      <c r="AC15" s="27">
        <f t="shared" si="8"/>
        <v>0</v>
      </c>
      <c r="AD15" s="28">
        <f t="shared" si="9"/>
        <v>0</v>
      </c>
    </row>
    <row r="16" spans="1:30" x14ac:dyDescent="0.25">
      <c r="A16" s="33">
        <v>307</v>
      </c>
      <c r="B16" s="33">
        <v>307</v>
      </c>
      <c r="C16" s="5" t="s">
        <v>2</v>
      </c>
      <c r="D16" s="5" t="s">
        <v>34</v>
      </c>
      <c r="E16" s="26">
        <v>147900800</v>
      </c>
      <c r="F16" s="26">
        <v>141483600</v>
      </c>
      <c r="G16" s="26">
        <f t="shared" si="0"/>
        <v>6417200</v>
      </c>
      <c r="H16" s="26"/>
      <c r="I16" s="26">
        <f t="shared" si="1"/>
        <v>6417200</v>
      </c>
      <c r="J16" s="26" t="s">
        <v>116</v>
      </c>
      <c r="K16" s="7" t="s">
        <v>129</v>
      </c>
      <c r="L16" s="5">
        <v>0</v>
      </c>
      <c r="M16" s="5" t="s">
        <v>117</v>
      </c>
      <c r="N16" s="5" t="s">
        <v>134</v>
      </c>
      <c r="O16" s="5">
        <v>22200000</v>
      </c>
      <c r="P16" s="5">
        <v>0</v>
      </c>
      <c r="Q16" s="26">
        <f t="shared" si="2"/>
        <v>6417200</v>
      </c>
      <c r="R16" s="26">
        <f t="shared" si="3"/>
        <v>6417200</v>
      </c>
      <c r="S16" s="26">
        <f t="shared" si="6"/>
        <v>0</v>
      </c>
      <c r="T16" s="26"/>
      <c r="U16" s="26">
        <f t="shared" si="7"/>
        <v>6417200</v>
      </c>
      <c r="V16" s="26"/>
      <c r="W16" s="26">
        <f t="shared" si="4"/>
        <v>6417200</v>
      </c>
      <c r="X16" s="5" t="s">
        <v>141</v>
      </c>
      <c r="Y16" s="5" t="s">
        <v>154</v>
      </c>
      <c r="Z16" s="5">
        <v>1</v>
      </c>
      <c r="AA16" s="5" t="s">
        <v>166</v>
      </c>
      <c r="AB16" s="17">
        <v>0</v>
      </c>
      <c r="AC16" s="27">
        <f t="shared" si="8"/>
        <v>6417200</v>
      </c>
      <c r="AD16" s="28">
        <f t="shared" si="9"/>
        <v>6417200</v>
      </c>
    </row>
    <row r="17" spans="1:30" x14ac:dyDescent="0.25">
      <c r="A17" s="33">
        <v>307</v>
      </c>
      <c r="B17" s="33">
        <v>307</v>
      </c>
      <c r="C17" s="5" t="s">
        <v>2</v>
      </c>
      <c r="D17" s="5" t="s">
        <v>52</v>
      </c>
      <c r="E17" s="26">
        <v>68604800</v>
      </c>
      <c r="F17" s="26">
        <v>6678280</v>
      </c>
      <c r="G17" s="26">
        <f t="shared" si="0"/>
        <v>61926520</v>
      </c>
      <c r="H17" s="26"/>
      <c r="I17" s="26">
        <f t="shared" si="1"/>
        <v>61926520</v>
      </c>
      <c r="J17" s="26" t="s">
        <v>116</v>
      </c>
      <c r="K17" s="7" t="s">
        <v>129</v>
      </c>
      <c r="L17" s="5">
        <v>0</v>
      </c>
      <c r="M17" s="5" t="s">
        <v>117</v>
      </c>
      <c r="N17" s="5" t="s">
        <v>134</v>
      </c>
      <c r="O17" s="5">
        <v>22200000</v>
      </c>
      <c r="P17" s="5">
        <v>0</v>
      </c>
      <c r="Q17" s="26">
        <f t="shared" si="2"/>
        <v>61926520</v>
      </c>
      <c r="R17" s="26">
        <f t="shared" si="3"/>
        <v>61926520</v>
      </c>
      <c r="S17" s="26">
        <f t="shared" si="6"/>
        <v>0</v>
      </c>
      <c r="T17" s="26"/>
      <c r="U17" s="26">
        <f t="shared" si="7"/>
        <v>61926520</v>
      </c>
      <c r="V17" s="26"/>
      <c r="W17" s="26">
        <f t="shared" si="4"/>
        <v>61926520</v>
      </c>
      <c r="X17" s="16" t="s">
        <v>145</v>
      </c>
      <c r="Y17" s="5" t="s">
        <v>156</v>
      </c>
      <c r="Z17" s="5">
        <v>1</v>
      </c>
      <c r="AA17" s="5" t="s">
        <v>166</v>
      </c>
      <c r="AB17" s="17">
        <v>0</v>
      </c>
      <c r="AC17" s="27">
        <f t="shared" si="8"/>
        <v>61926520</v>
      </c>
      <c r="AD17" s="28">
        <f t="shared" si="9"/>
        <v>61926520</v>
      </c>
    </row>
    <row r="18" spans="1:30" x14ac:dyDescent="0.25">
      <c r="A18" s="33">
        <v>307</v>
      </c>
      <c r="B18" s="33">
        <v>307</v>
      </c>
      <c r="C18" s="5" t="s">
        <v>2</v>
      </c>
      <c r="D18" s="5" t="s">
        <v>32</v>
      </c>
      <c r="E18" s="26">
        <v>130290000</v>
      </c>
      <c r="F18" s="26">
        <v>73595110</v>
      </c>
      <c r="G18" s="26">
        <f t="shared" si="0"/>
        <v>56694890</v>
      </c>
      <c r="H18" s="26"/>
      <c r="I18" s="26">
        <f t="shared" si="1"/>
        <v>56694890</v>
      </c>
      <c r="J18" s="26" t="s">
        <v>116</v>
      </c>
      <c r="K18" s="7" t="s">
        <v>129</v>
      </c>
      <c r="L18" s="5">
        <v>0</v>
      </c>
      <c r="M18" s="5" t="s">
        <v>117</v>
      </c>
      <c r="N18" s="5" t="s">
        <v>134</v>
      </c>
      <c r="O18" s="5">
        <v>22200000</v>
      </c>
      <c r="P18" s="5">
        <v>0</v>
      </c>
      <c r="Q18" s="26">
        <f t="shared" si="2"/>
        <v>56694890</v>
      </c>
      <c r="R18" s="26">
        <f t="shared" si="3"/>
        <v>56694890</v>
      </c>
      <c r="S18" s="26">
        <f t="shared" si="6"/>
        <v>0</v>
      </c>
      <c r="T18" s="26"/>
      <c r="U18" s="26">
        <f t="shared" si="7"/>
        <v>56694890</v>
      </c>
      <c r="V18" s="26"/>
      <c r="W18" s="26">
        <f t="shared" si="4"/>
        <v>56694890</v>
      </c>
      <c r="X18" s="16" t="s">
        <v>147</v>
      </c>
      <c r="Y18" s="5" t="s">
        <v>160</v>
      </c>
      <c r="Z18" s="5">
        <v>1</v>
      </c>
      <c r="AA18" s="5" t="s">
        <v>166</v>
      </c>
      <c r="AB18" s="17">
        <v>0</v>
      </c>
      <c r="AC18" s="27">
        <f t="shared" si="8"/>
        <v>56694890</v>
      </c>
      <c r="AD18" s="28">
        <f t="shared" si="9"/>
        <v>56694890</v>
      </c>
    </row>
    <row r="19" spans="1:30" x14ac:dyDescent="0.25">
      <c r="A19" s="33">
        <v>307</v>
      </c>
      <c r="B19" s="33">
        <v>307</v>
      </c>
      <c r="C19" s="5" t="s">
        <v>2</v>
      </c>
      <c r="D19" s="5" t="s">
        <v>30</v>
      </c>
      <c r="E19" s="26">
        <v>3450000</v>
      </c>
      <c r="F19" s="26">
        <v>3260138</v>
      </c>
      <c r="G19" s="26">
        <f t="shared" si="0"/>
        <v>189862</v>
      </c>
      <c r="H19" s="26"/>
      <c r="I19" s="26">
        <f t="shared" si="1"/>
        <v>189862</v>
      </c>
      <c r="J19" s="26" t="s">
        <v>116</v>
      </c>
      <c r="K19" s="7" t="s">
        <v>129</v>
      </c>
      <c r="L19" s="5">
        <v>0</v>
      </c>
      <c r="M19" s="5" t="s">
        <v>117</v>
      </c>
      <c r="N19" s="5" t="s">
        <v>134</v>
      </c>
      <c r="O19" s="5">
        <v>22200000</v>
      </c>
      <c r="P19" s="5">
        <v>0</v>
      </c>
      <c r="Q19" s="26">
        <f t="shared" si="2"/>
        <v>189862</v>
      </c>
      <c r="R19" s="26">
        <f t="shared" si="3"/>
        <v>189862</v>
      </c>
      <c r="S19" s="26">
        <f t="shared" si="6"/>
        <v>0</v>
      </c>
      <c r="T19" s="26"/>
      <c r="U19" s="26">
        <f t="shared" si="7"/>
        <v>189862</v>
      </c>
      <c r="V19" s="26"/>
      <c r="W19" s="26">
        <f t="shared" si="4"/>
        <v>189862</v>
      </c>
      <c r="X19" s="16" t="s">
        <v>143</v>
      </c>
      <c r="Y19" s="5" t="s">
        <v>163</v>
      </c>
      <c r="Z19" s="5">
        <v>1</v>
      </c>
      <c r="AA19" s="5" t="s">
        <v>166</v>
      </c>
      <c r="AB19" s="17">
        <v>0</v>
      </c>
      <c r="AC19" s="27">
        <f t="shared" si="8"/>
        <v>189862</v>
      </c>
      <c r="AD19" s="28">
        <f t="shared" si="9"/>
        <v>189862</v>
      </c>
    </row>
    <row r="20" spans="1:30" x14ac:dyDescent="0.25">
      <c r="A20" s="33">
        <v>307</v>
      </c>
      <c r="B20" s="33">
        <v>307</v>
      </c>
      <c r="C20" s="5" t="s">
        <v>2</v>
      </c>
      <c r="D20" s="5" t="s">
        <v>43</v>
      </c>
      <c r="E20" s="26">
        <v>0</v>
      </c>
      <c r="F20" s="26"/>
      <c r="G20" s="26">
        <f t="shared" si="0"/>
        <v>0</v>
      </c>
      <c r="H20" s="26"/>
      <c r="I20" s="26">
        <f t="shared" si="1"/>
        <v>0</v>
      </c>
      <c r="J20" s="26" t="s">
        <v>116</v>
      </c>
      <c r="K20" s="7" t="s">
        <v>129</v>
      </c>
      <c r="L20" s="5">
        <v>0</v>
      </c>
      <c r="M20" s="5" t="s">
        <v>117</v>
      </c>
      <c r="N20" s="5" t="s">
        <v>134</v>
      </c>
      <c r="O20" s="5">
        <v>22200000</v>
      </c>
      <c r="P20" s="5">
        <v>0</v>
      </c>
      <c r="Q20" s="26">
        <f t="shared" si="2"/>
        <v>0</v>
      </c>
      <c r="R20" s="26">
        <f t="shared" si="3"/>
        <v>0</v>
      </c>
      <c r="S20" s="26">
        <f t="shared" si="6"/>
        <v>0</v>
      </c>
      <c r="T20" s="26"/>
      <c r="U20" s="26">
        <f t="shared" si="7"/>
        <v>0</v>
      </c>
      <c r="V20" s="26"/>
      <c r="W20" s="26">
        <f t="shared" si="4"/>
        <v>0</v>
      </c>
      <c r="X20" s="16" t="s">
        <v>148</v>
      </c>
      <c r="Y20" s="5" t="s">
        <v>162</v>
      </c>
      <c r="Z20" s="5">
        <v>1</v>
      </c>
      <c r="AA20" s="5" t="s">
        <v>166</v>
      </c>
      <c r="AB20" s="17">
        <v>0</v>
      </c>
      <c r="AC20" s="27">
        <f t="shared" si="8"/>
        <v>0</v>
      </c>
      <c r="AD20" s="28">
        <f t="shared" si="9"/>
        <v>0</v>
      </c>
    </row>
    <row r="21" spans="1:30" x14ac:dyDescent="0.25">
      <c r="A21" s="33">
        <v>307</v>
      </c>
      <c r="B21" s="33">
        <v>307</v>
      </c>
      <c r="C21" s="5" t="s">
        <v>2</v>
      </c>
      <c r="D21" s="5" t="s">
        <v>44</v>
      </c>
      <c r="E21" s="26">
        <v>1500000</v>
      </c>
      <c r="F21" s="26"/>
      <c r="G21" s="26">
        <f t="shared" si="0"/>
        <v>1500000</v>
      </c>
      <c r="H21" s="26"/>
      <c r="I21" s="26">
        <f t="shared" si="1"/>
        <v>1500000</v>
      </c>
      <c r="J21" s="26" t="s">
        <v>116</v>
      </c>
      <c r="K21" s="7" t="s">
        <v>129</v>
      </c>
      <c r="L21" s="5">
        <v>0</v>
      </c>
      <c r="M21" s="5" t="s">
        <v>117</v>
      </c>
      <c r="N21" s="5" t="s">
        <v>134</v>
      </c>
      <c r="O21" s="5">
        <v>22200000</v>
      </c>
      <c r="P21" s="5">
        <v>0</v>
      </c>
      <c r="Q21" s="26">
        <f t="shared" si="2"/>
        <v>1500000</v>
      </c>
      <c r="R21" s="26">
        <f t="shared" si="3"/>
        <v>1500000</v>
      </c>
      <c r="S21" s="26">
        <f t="shared" si="6"/>
        <v>0</v>
      </c>
      <c r="T21" s="26"/>
      <c r="U21" s="26">
        <f t="shared" si="7"/>
        <v>1500000</v>
      </c>
      <c r="V21" s="26"/>
      <c r="W21" s="26">
        <f t="shared" si="4"/>
        <v>1500000</v>
      </c>
      <c r="X21" s="16" t="s">
        <v>149</v>
      </c>
      <c r="Y21" s="5" t="s">
        <v>161</v>
      </c>
      <c r="Z21" s="5">
        <v>1</v>
      </c>
      <c r="AA21" s="5" t="s">
        <v>166</v>
      </c>
      <c r="AB21" s="17">
        <v>0</v>
      </c>
      <c r="AC21" s="27">
        <f t="shared" si="8"/>
        <v>1500000</v>
      </c>
      <c r="AD21" s="28">
        <f t="shared" si="9"/>
        <v>1500000</v>
      </c>
    </row>
    <row r="22" spans="1:30" x14ac:dyDescent="0.25">
      <c r="A22" s="33">
        <v>307</v>
      </c>
      <c r="B22" s="33">
        <v>307</v>
      </c>
      <c r="C22" s="5" t="s">
        <v>2</v>
      </c>
      <c r="D22" s="5" t="s">
        <v>42</v>
      </c>
      <c r="E22" s="26">
        <v>25403000</v>
      </c>
      <c r="F22" s="26">
        <v>10530000</v>
      </c>
      <c r="G22" s="26">
        <f t="shared" si="0"/>
        <v>14873000</v>
      </c>
      <c r="H22" s="26"/>
      <c r="I22" s="26">
        <f t="shared" si="1"/>
        <v>14873000</v>
      </c>
      <c r="J22" s="26" t="s">
        <v>116</v>
      </c>
      <c r="K22" s="7" t="s">
        <v>129</v>
      </c>
      <c r="L22" s="5">
        <v>0</v>
      </c>
      <c r="M22" s="5" t="s">
        <v>117</v>
      </c>
      <c r="N22" s="5" t="s">
        <v>134</v>
      </c>
      <c r="O22" s="5">
        <v>22200000</v>
      </c>
      <c r="P22" s="5">
        <v>0</v>
      </c>
      <c r="Q22" s="26">
        <f t="shared" si="2"/>
        <v>14873000</v>
      </c>
      <c r="R22" s="26">
        <f t="shared" si="3"/>
        <v>14873000</v>
      </c>
      <c r="S22" s="26">
        <f t="shared" si="6"/>
        <v>0</v>
      </c>
      <c r="T22" s="26"/>
      <c r="U22" s="26">
        <f t="shared" si="7"/>
        <v>14873000</v>
      </c>
      <c r="V22" s="26"/>
      <c r="W22" s="26">
        <f t="shared" si="4"/>
        <v>14873000</v>
      </c>
      <c r="X22" s="16" t="s">
        <v>146</v>
      </c>
      <c r="Y22" s="5" t="s">
        <v>150</v>
      </c>
      <c r="Z22" s="5">
        <v>1</v>
      </c>
      <c r="AA22" s="5" t="s">
        <v>166</v>
      </c>
      <c r="AB22" s="17">
        <v>0</v>
      </c>
      <c r="AC22" s="27">
        <f t="shared" si="8"/>
        <v>14873000</v>
      </c>
      <c r="AD22" s="28">
        <f t="shared" si="9"/>
        <v>14873000</v>
      </c>
    </row>
    <row r="23" spans="1:30" x14ac:dyDescent="0.25">
      <c r="A23" s="33">
        <v>307</v>
      </c>
      <c r="B23" s="33">
        <v>307</v>
      </c>
      <c r="C23" s="5" t="s">
        <v>2</v>
      </c>
      <c r="D23" s="5" t="s">
        <v>40</v>
      </c>
      <c r="E23" s="26">
        <v>0</v>
      </c>
      <c r="F23" s="26"/>
      <c r="G23" s="26">
        <f t="shared" si="0"/>
        <v>0</v>
      </c>
      <c r="H23" s="26"/>
      <c r="I23" s="26">
        <f t="shared" si="1"/>
        <v>0</v>
      </c>
      <c r="J23" s="26" t="s">
        <v>116</v>
      </c>
      <c r="K23" s="7" t="s">
        <v>129</v>
      </c>
      <c r="L23" s="5">
        <v>0</v>
      </c>
      <c r="M23" s="5" t="s">
        <v>117</v>
      </c>
      <c r="N23" s="5" t="s">
        <v>134</v>
      </c>
      <c r="O23" s="5">
        <v>22200000</v>
      </c>
      <c r="P23" s="5">
        <v>0</v>
      </c>
      <c r="Q23" s="26">
        <f t="shared" si="2"/>
        <v>0</v>
      </c>
      <c r="R23" s="26">
        <f t="shared" si="3"/>
        <v>0</v>
      </c>
      <c r="S23" s="26">
        <f t="shared" si="6"/>
        <v>0</v>
      </c>
      <c r="T23" s="26"/>
      <c r="U23" s="26">
        <f t="shared" si="7"/>
        <v>0</v>
      </c>
      <c r="V23" s="26"/>
      <c r="W23" s="26">
        <f t="shared" si="4"/>
        <v>0</v>
      </c>
      <c r="X23" s="16" t="s">
        <v>148</v>
      </c>
      <c r="Y23" s="5" t="s">
        <v>162</v>
      </c>
      <c r="Z23" s="5">
        <v>1</v>
      </c>
      <c r="AA23" s="5" t="s">
        <v>166</v>
      </c>
      <c r="AB23" s="17">
        <v>0</v>
      </c>
      <c r="AC23" s="27">
        <f t="shared" si="8"/>
        <v>0</v>
      </c>
      <c r="AD23" s="28">
        <f t="shared" si="9"/>
        <v>0</v>
      </c>
    </row>
    <row r="24" spans="1:30" x14ac:dyDescent="0.25">
      <c r="A24" s="33">
        <v>308</v>
      </c>
      <c r="B24" s="33">
        <v>308</v>
      </c>
      <c r="C24" s="5" t="s">
        <v>3</v>
      </c>
      <c r="D24" s="5" t="s">
        <v>29</v>
      </c>
      <c r="E24" s="26">
        <v>85164000</v>
      </c>
      <c r="F24" s="26">
        <v>85164000</v>
      </c>
      <c r="G24" s="26">
        <f t="shared" si="0"/>
        <v>0</v>
      </c>
      <c r="H24" s="26"/>
      <c r="I24" s="26">
        <f t="shared" si="1"/>
        <v>0</v>
      </c>
      <c r="J24" s="26" t="s">
        <v>120</v>
      </c>
      <c r="K24" s="26" t="s">
        <v>125</v>
      </c>
      <c r="L24" s="5">
        <v>0</v>
      </c>
      <c r="M24" s="5" t="s">
        <v>121</v>
      </c>
      <c r="N24" s="5" t="s">
        <v>131</v>
      </c>
      <c r="O24" s="5">
        <v>117676000</v>
      </c>
      <c r="P24" s="5">
        <v>0</v>
      </c>
      <c r="Q24" s="26">
        <f t="shared" si="2"/>
        <v>0</v>
      </c>
      <c r="R24" s="26">
        <f t="shared" si="3"/>
        <v>0</v>
      </c>
      <c r="S24" s="26">
        <f t="shared" si="6"/>
        <v>0</v>
      </c>
      <c r="T24" s="26"/>
      <c r="U24" s="26">
        <f t="shared" si="7"/>
        <v>0</v>
      </c>
      <c r="V24" s="26"/>
      <c r="W24" s="26">
        <f t="shared" si="4"/>
        <v>0</v>
      </c>
      <c r="X24" s="5" t="s">
        <v>141</v>
      </c>
      <c r="Y24" s="5" t="s">
        <v>154</v>
      </c>
      <c r="Z24" s="5">
        <v>1</v>
      </c>
      <c r="AA24" s="5" t="s">
        <v>166</v>
      </c>
      <c r="AB24" s="17">
        <v>0</v>
      </c>
      <c r="AC24" s="27">
        <f t="shared" si="8"/>
        <v>0</v>
      </c>
      <c r="AD24" s="28">
        <f t="shared" si="9"/>
        <v>0</v>
      </c>
    </row>
    <row r="25" spans="1:30" x14ac:dyDescent="0.25">
      <c r="A25" s="33">
        <v>308</v>
      </c>
      <c r="B25" s="33">
        <v>308</v>
      </c>
      <c r="C25" s="5" t="s">
        <v>3</v>
      </c>
      <c r="D25" s="5" t="s">
        <v>30</v>
      </c>
      <c r="E25" s="26">
        <v>4942283</v>
      </c>
      <c r="F25" s="26">
        <v>2420842</v>
      </c>
      <c r="G25" s="26">
        <f t="shared" si="0"/>
        <v>2521441</v>
      </c>
      <c r="H25" s="26"/>
      <c r="I25" s="26">
        <f t="shared" si="1"/>
        <v>2521441</v>
      </c>
      <c r="J25" s="26" t="s">
        <v>120</v>
      </c>
      <c r="K25" s="26" t="s">
        <v>125</v>
      </c>
      <c r="L25" s="5">
        <v>0</v>
      </c>
      <c r="M25" s="5" t="s">
        <v>121</v>
      </c>
      <c r="N25" s="5" t="s">
        <v>131</v>
      </c>
      <c r="O25" s="5">
        <v>117676000</v>
      </c>
      <c r="P25" s="5">
        <v>0</v>
      </c>
      <c r="Q25" s="26">
        <f t="shared" si="2"/>
        <v>2521441</v>
      </c>
      <c r="R25" s="26">
        <f t="shared" si="3"/>
        <v>2521441</v>
      </c>
      <c r="S25" s="26">
        <f t="shared" si="6"/>
        <v>0</v>
      </c>
      <c r="T25" s="26"/>
      <c r="U25" s="26">
        <f t="shared" si="7"/>
        <v>2521441</v>
      </c>
      <c r="V25" s="26"/>
      <c r="W25" s="26">
        <f t="shared" si="4"/>
        <v>2521441</v>
      </c>
      <c r="X25" s="16" t="s">
        <v>143</v>
      </c>
      <c r="Y25" s="5" t="s">
        <v>163</v>
      </c>
      <c r="Z25" s="5">
        <v>1</v>
      </c>
      <c r="AA25" s="5" t="s">
        <v>166</v>
      </c>
      <c r="AB25" s="17">
        <v>0</v>
      </c>
      <c r="AC25" s="27">
        <f t="shared" si="8"/>
        <v>2521441</v>
      </c>
      <c r="AD25" s="28">
        <f t="shared" si="9"/>
        <v>2521441</v>
      </c>
    </row>
    <row r="26" spans="1:30" x14ac:dyDescent="0.25">
      <c r="A26" s="33">
        <v>308</v>
      </c>
      <c r="B26" s="33">
        <v>308</v>
      </c>
      <c r="C26" s="5" t="s">
        <v>3</v>
      </c>
      <c r="D26" s="5" t="s">
        <v>183</v>
      </c>
      <c r="E26" s="26">
        <v>500000</v>
      </c>
      <c r="F26" s="26"/>
      <c r="G26" s="26">
        <f t="shared" si="0"/>
        <v>500000</v>
      </c>
      <c r="H26" s="26"/>
      <c r="I26" s="26">
        <f t="shared" si="1"/>
        <v>500000</v>
      </c>
      <c r="J26" s="26" t="s">
        <v>120</v>
      </c>
      <c r="K26" s="26" t="s">
        <v>125</v>
      </c>
      <c r="L26" s="5">
        <v>0</v>
      </c>
      <c r="M26" s="5" t="s">
        <v>121</v>
      </c>
      <c r="N26" s="5" t="s">
        <v>131</v>
      </c>
      <c r="O26" s="5">
        <v>117676000</v>
      </c>
      <c r="P26" s="5">
        <v>0</v>
      </c>
      <c r="Q26" s="26">
        <f t="shared" si="2"/>
        <v>500000</v>
      </c>
      <c r="R26" s="26">
        <f t="shared" si="3"/>
        <v>500000</v>
      </c>
      <c r="S26" s="26">
        <f t="shared" si="6"/>
        <v>0</v>
      </c>
      <c r="T26" s="26"/>
      <c r="U26" s="26">
        <f t="shared" si="7"/>
        <v>500000</v>
      </c>
      <c r="V26" s="26"/>
      <c r="W26" s="26">
        <f t="shared" si="4"/>
        <v>500000</v>
      </c>
      <c r="X26" s="16" t="s">
        <v>146</v>
      </c>
      <c r="Y26" s="5" t="s">
        <v>150</v>
      </c>
      <c r="Z26" s="5">
        <v>1</v>
      </c>
      <c r="AA26" s="5" t="s">
        <v>166</v>
      </c>
      <c r="AB26" s="17">
        <v>0</v>
      </c>
      <c r="AC26" s="27">
        <f t="shared" si="8"/>
        <v>500000</v>
      </c>
      <c r="AD26" s="28">
        <f t="shared" si="9"/>
        <v>500000</v>
      </c>
    </row>
    <row r="27" spans="1:30" x14ac:dyDescent="0.25">
      <c r="A27" s="33">
        <v>308</v>
      </c>
      <c r="B27" s="33">
        <v>308</v>
      </c>
      <c r="C27" s="5" t="s">
        <v>3</v>
      </c>
      <c r="D27" s="5" t="s">
        <v>83</v>
      </c>
      <c r="E27" s="26">
        <v>2000000</v>
      </c>
      <c r="F27" s="26">
        <v>2000000</v>
      </c>
      <c r="G27" s="26">
        <f t="shared" si="0"/>
        <v>0</v>
      </c>
      <c r="H27" s="26"/>
      <c r="I27" s="26">
        <f t="shared" si="1"/>
        <v>0</v>
      </c>
      <c r="J27" s="26" t="s">
        <v>120</v>
      </c>
      <c r="K27" s="26" t="s">
        <v>125</v>
      </c>
      <c r="L27" s="5">
        <v>0</v>
      </c>
      <c r="M27" s="5" t="s">
        <v>121</v>
      </c>
      <c r="N27" s="5" t="s">
        <v>131</v>
      </c>
      <c r="O27" s="5">
        <v>117676000</v>
      </c>
      <c r="P27" s="5">
        <v>0</v>
      </c>
      <c r="Q27" s="26">
        <f t="shared" si="2"/>
        <v>0</v>
      </c>
      <c r="R27" s="26">
        <f t="shared" si="3"/>
        <v>0</v>
      </c>
      <c r="S27" s="26">
        <f t="shared" si="6"/>
        <v>0</v>
      </c>
      <c r="T27" s="26"/>
      <c r="U27" s="26">
        <f t="shared" si="7"/>
        <v>0</v>
      </c>
      <c r="V27" s="26"/>
      <c r="W27" s="26">
        <f t="shared" si="4"/>
        <v>0</v>
      </c>
      <c r="X27" s="16" t="s">
        <v>148</v>
      </c>
      <c r="Y27" s="5" t="s">
        <v>162</v>
      </c>
      <c r="Z27" s="5">
        <v>1</v>
      </c>
      <c r="AA27" s="5" t="s">
        <v>166</v>
      </c>
      <c r="AB27" s="17">
        <v>0</v>
      </c>
      <c r="AC27" s="27">
        <f t="shared" si="8"/>
        <v>0</v>
      </c>
      <c r="AD27" s="28">
        <f t="shared" si="9"/>
        <v>0</v>
      </c>
    </row>
    <row r="28" spans="1:30" x14ac:dyDescent="0.25">
      <c r="A28" s="33">
        <v>311</v>
      </c>
      <c r="B28" s="33">
        <v>367</v>
      </c>
      <c r="C28" s="5" t="s">
        <v>4</v>
      </c>
      <c r="D28" s="5" t="s">
        <v>27</v>
      </c>
      <c r="E28" s="26">
        <v>32746701</v>
      </c>
      <c r="F28" s="26">
        <v>32606357</v>
      </c>
      <c r="G28" s="26">
        <f t="shared" si="0"/>
        <v>140344</v>
      </c>
      <c r="H28" s="26"/>
      <c r="I28" s="26">
        <f t="shared" si="1"/>
        <v>140344</v>
      </c>
      <c r="J28" s="7" t="s">
        <v>116</v>
      </c>
      <c r="K28" s="26" t="s">
        <v>129</v>
      </c>
      <c r="L28" s="5">
        <v>0</v>
      </c>
      <c r="M28" s="5" t="s">
        <v>117</v>
      </c>
      <c r="N28" s="5" t="s">
        <v>134</v>
      </c>
      <c r="O28" s="5">
        <v>22200000</v>
      </c>
      <c r="P28" s="5">
        <v>0</v>
      </c>
      <c r="Q28" s="26">
        <f t="shared" si="2"/>
        <v>140344</v>
      </c>
      <c r="R28" s="26">
        <f t="shared" si="3"/>
        <v>140344</v>
      </c>
      <c r="S28" s="26">
        <f t="shared" si="6"/>
        <v>0</v>
      </c>
      <c r="T28" s="26"/>
      <c r="U28" s="26">
        <f t="shared" si="7"/>
        <v>140344</v>
      </c>
      <c r="V28" s="26"/>
      <c r="W28" s="26">
        <f t="shared" si="4"/>
        <v>140344</v>
      </c>
      <c r="X28" s="16" t="s">
        <v>145</v>
      </c>
      <c r="Y28" s="5" t="s">
        <v>156</v>
      </c>
      <c r="Z28" s="5">
        <v>1</v>
      </c>
      <c r="AA28" s="5" t="s">
        <v>166</v>
      </c>
      <c r="AB28" s="17">
        <v>0</v>
      </c>
      <c r="AC28" s="27">
        <f t="shared" si="8"/>
        <v>140344</v>
      </c>
      <c r="AD28" s="28">
        <f t="shared" si="9"/>
        <v>140344</v>
      </c>
    </row>
    <row r="29" spans="1:30" x14ac:dyDescent="0.25">
      <c r="A29" s="33">
        <v>311</v>
      </c>
      <c r="B29" s="33">
        <v>367</v>
      </c>
      <c r="C29" s="5" t="s">
        <v>4</v>
      </c>
      <c r="D29" s="5" t="s">
        <v>44</v>
      </c>
      <c r="E29" s="26">
        <v>3800000</v>
      </c>
      <c r="F29" s="26">
        <v>1243100</v>
      </c>
      <c r="G29" s="26">
        <f t="shared" si="0"/>
        <v>2556900</v>
      </c>
      <c r="H29" s="26"/>
      <c r="I29" s="26">
        <f t="shared" si="1"/>
        <v>2556900</v>
      </c>
      <c r="J29" s="7" t="s">
        <v>116</v>
      </c>
      <c r="K29" s="26" t="s">
        <v>129</v>
      </c>
      <c r="L29" s="5">
        <v>0</v>
      </c>
      <c r="M29" s="5" t="s">
        <v>117</v>
      </c>
      <c r="N29" s="5" t="s">
        <v>134</v>
      </c>
      <c r="O29" s="5">
        <v>22200000</v>
      </c>
      <c r="P29" s="5">
        <v>0</v>
      </c>
      <c r="Q29" s="26">
        <f t="shared" si="2"/>
        <v>2556900</v>
      </c>
      <c r="R29" s="26">
        <f t="shared" si="3"/>
        <v>2556900</v>
      </c>
      <c r="S29" s="26">
        <f t="shared" si="6"/>
        <v>0</v>
      </c>
      <c r="T29" s="26"/>
      <c r="U29" s="26">
        <f t="shared" si="7"/>
        <v>2556900</v>
      </c>
      <c r="V29" s="26"/>
      <c r="W29" s="26">
        <f t="shared" si="4"/>
        <v>2556900</v>
      </c>
      <c r="X29" s="16" t="s">
        <v>149</v>
      </c>
      <c r="Y29" s="5" t="s">
        <v>161</v>
      </c>
      <c r="Z29" s="5">
        <v>1</v>
      </c>
      <c r="AA29" s="5" t="s">
        <v>166</v>
      </c>
      <c r="AB29" s="17">
        <v>0</v>
      </c>
      <c r="AC29" s="27">
        <f t="shared" si="8"/>
        <v>2556900</v>
      </c>
      <c r="AD29" s="28">
        <f t="shared" si="9"/>
        <v>2556900</v>
      </c>
    </row>
    <row r="30" spans="1:30" x14ac:dyDescent="0.25">
      <c r="A30" s="33">
        <v>311</v>
      </c>
      <c r="B30" s="33">
        <v>367</v>
      </c>
      <c r="C30" s="5" t="s">
        <v>4</v>
      </c>
      <c r="D30" s="5" t="s">
        <v>42</v>
      </c>
      <c r="E30" s="26">
        <v>19507292.999999996</v>
      </c>
      <c r="F30" s="26">
        <v>19507293</v>
      </c>
      <c r="G30" s="26">
        <f t="shared" si="0"/>
        <v>0</v>
      </c>
      <c r="H30" s="26"/>
      <c r="I30" s="26">
        <f t="shared" si="1"/>
        <v>0</v>
      </c>
      <c r="J30" s="7" t="s">
        <v>116</v>
      </c>
      <c r="K30" s="26" t="s">
        <v>129</v>
      </c>
      <c r="L30" s="5">
        <v>0</v>
      </c>
      <c r="M30" s="5" t="s">
        <v>117</v>
      </c>
      <c r="N30" s="5" t="s">
        <v>134</v>
      </c>
      <c r="O30" s="5">
        <v>22200000</v>
      </c>
      <c r="P30" s="5">
        <v>0</v>
      </c>
      <c r="Q30" s="26">
        <f t="shared" si="2"/>
        <v>0</v>
      </c>
      <c r="R30" s="26">
        <f t="shared" si="3"/>
        <v>0</v>
      </c>
      <c r="S30" s="26">
        <f t="shared" si="6"/>
        <v>0</v>
      </c>
      <c r="T30" s="26"/>
      <c r="U30" s="26">
        <f t="shared" si="7"/>
        <v>0</v>
      </c>
      <c r="V30" s="26"/>
      <c r="W30" s="26">
        <f t="shared" si="4"/>
        <v>0</v>
      </c>
      <c r="X30" s="16" t="s">
        <v>146</v>
      </c>
      <c r="Y30" s="5" t="s">
        <v>150</v>
      </c>
      <c r="Z30" s="5">
        <v>1</v>
      </c>
      <c r="AA30" s="5" t="s">
        <v>166</v>
      </c>
      <c r="AB30" s="17">
        <v>0</v>
      </c>
      <c r="AC30" s="27">
        <f t="shared" si="8"/>
        <v>0</v>
      </c>
      <c r="AD30" s="28">
        <f t="shared" si="9"/>
        <v>0</v>
      </c>
    </row>
    <row r="31" spans="1:30" x14ac:dyDescent="0.25">
      <c r="A31" s="33">
        <v>311</v>
      </c>
      <c r="B31" s="33">
        <v>367</v>
      </c>
      <c r="C31" s="5" t="s">
        <v>4</v>
      </c>
      <c r="D31" s="5" t="s">
        <v>32</v>
      </c>
      <c r="E31" s="26">
        <v>161681299</v>
      </c>
      <c r="F31" s="26">
        <v>161681298</v>
      </c>
      <c r="G31" s="26">
        <f t="shared" si="0"/>
        <v>1</v>
      </c>
      <c r="H31" s="26"/>
      <c r="I31" s="26">
        <f t="shared" si="1"/>
        <v>1</v>
      </c>
      <c r="J31" s="7" t="s">
        <v>116</v>
      </c>
      <c r="K31" s="26" t="s">
        <v>129</v>
      </c>
      <c r="L31" s="5">
        <v>0</v>
      </c>
      <c r="M31" s="5" t="s">
        <v>117</v>
      </c>
      <c r="N31" s="5" t="s">
        <v>134</v>
      </c>
      <c r="O31" s="5">
        <v>22200000</v>
      </c>
      <c r="P31" s="5">
        <v>0</v>
      </c>
      <c r="Q31" s="26">
        <f t="shared" si="2"/>
        <v>1</v>
      </c>
      <c r="R31" s="26">
        <f t="shared" si="3"/>
        <v>1</v>
      </c>
      <c r="S31" s="26">
        <f t="shared" si="6"/>
        <v>0</v>
      </c>
      <c r="T31" s="26"/>
      <c r="U31" s="26">
        <f t="shared" si="7"/>
        <v>1</v>
      </c>
      <c r="V31" s="26"/>
      <c r="W31" s="26">
        <f t="shared" si="4"/>
        <v>1</v>
      </c>
      <c r="X31" s="16" t="s">
        <v>147</v>
      </c>
      <c r="Y31" s="5" t="s">
        <v>160</v>
      </c>
      <c r="Z31" s="5">
        <v>1</v>
      </c>
      <c r="AA31" s="5" t="s">
        <v>166</v>
      </c>
      <c r="AB31" s="17">
        <v>0</v>
      </c>
      <c r="AC31" s="27">
        <f t="shared" si="8"/>
        <v>1</v>
      </c>
      <c r="AD31" s="28">
        <f t="shared" si="9"/>
        <v>1</v>
      </c>
    </row>
    <row r="32" spans="1:30" x14ac:dyDescent="0.25">
      <c r="A32" s="33">
        <v>311</v>
      </c>
      <c r="B32" s="33">
        <v>367</v>
      </c>
      <c r="C32" s="5" t="s">
        <v>4</v>
      </c>
      <c r="D32" s="5" t="s">
        <v>53</v>
      </c>
      <c r="E32" s="26">
        <v>4800000</v>
      </c>
      <c r="F32" s="26">
        <v>3823380</v>
      </c>
      <c r="G32" s="26">
        <f t="shared" si="0"/>
        <v>976620</v>
      </c>
      <c r="H32" s="26"/>
      <c r="I32" s="26">
        <f t="shared" si="1"/>
        <v>976620</v>
      </c>
      <c r="J32" s="7" t="s">
        <v>116</v>
      </c>
      <c r="K32" s="26" t="s">
        <v>129</v>
      </c>
      <c r="L32" s="5">
        <v>0</v>
      </c>
      <c r="M32" s="5" t="s">
        <v>117</v>
      </c>
      <c r="N32" s="5" t="s">
        <v>134</v>
      </c>
      <c r="O32" s="5">
        <v>22200000</v>
      </c>
      <c r="P32" s="5">
        <v>0</v>
      </c>
      <c r="Q32" s="26">
        <f t="shared" si="2"/>
        <v>976620</v>
      </c>
      <c r="R32" s="26">
        <f t="shared" si="3"/>
        <v>976620</v>
      </c>
      <c r="S32" s="26">
        <f t="shared" si="6"/>
        <v>0</v>
      </c>
      <c r="T32" s="26"/>
      <c r="U32" s="26">
        <f t="shared" si="7"/>
        <v>976620</v>
      </c>
      <c r="V32" s="26"/>
      <c r="W32" s="26">
        <f t="shared" si="4"/>
        <v>976620</v>
      </c>
      <c r="X32" s="16" t="s">
        <v>143</v>
      </c>
      <c r="Y32" s="5" t="s">
        <v>163</v>
      </c>
      <c r="Z32" s="5">
        <v>1</v>
      </c>
      <c r="AA32" s="5" t="s">
        <v>166</v>
      </c>
      <c r="AB32" s="17">
        <v>0</v>
      </c>
      <c r="AC32" s="27">
        <f t="shared" si="8"/>
        <v>976620</v>
      </c>
      <c r="AD32" s="28">
        <f t="shared" si="9"/>
        <v>976620</v>
      </c>
    </row>
    <row r="33" spans="1:30" x14ac:dyDescent="0.25">
      <c r="A33" s="33">
        <v>311</v>
      </c>
      <c r="B33" s="33">
        <v>367</v>
      </c>
      <c r="C33" s="5" t="s">
        <v>4</v>
      </c>
      <c r="D33" s="5" t="s">
        <v>34</v>
      </c>
      <c r="E33" s="26">
        <v>84933333</v>
      </c>
      <c r="F33" s="26">
        <v>83600000</v>
      </c>
      <c r="G33" s="26">
        <f t="shared" si="0"/>
        <v>1333333</v>
      </c>
      <c r="H33" s="26"/>
      <c r="I33" s="26">
        <f t="shared" si="1"/>
        <v>1333333</v>
      </c>
      <c r="J33" s="7" t="s">
        <v>116</v>
      </c>
      <c r="K33" s="26" t="s">
        <v>129</v>
      </c>
      <c r="L33" s="5">
        <v>0</v>
      </c>
      <c r="M33" s="5" t="s">
        <v>117</v>
      </c>
      <c r="N33" s="5" t="s">
        <v>134</v>
      </c>
      <c r="O33" s="5">
        <v>22200000</v>
      </c>
      <c r="P33" s="5">
        <v>0</v>
      </c>
      <c r="Q33" s="26">
        <f t="shared" si="2"/>
        <v>1333333</v>
      </c>
      <c r="R33" s="26">
        <f t="shared" si="3"/>
        <v>1333333</v>
      </c>
      <c r="S33" s="26">
        <f t="shared" si="6"/>
        <v>0</v>
      </c>
      <c r="T33" s="26"/>
      <c r="U33" s="26">
        <f t="shared" si="7"/>
        <v>1333333</v>
      </c>
      <c r="V33" s="26"/>
      <c r="W33" s="26">
        <f t="shared" si="4"/>
        <v>1333333</v>
      </c>
      <c r="X33" s="5" t="s">
        <v>141</v>
      </c>
      <c r="Y33" s="5" t="s">
        <v>154</v>
      </c>
      <c r="Z33" s="5">
        <v>1</v>
      </c>
      <c r="AA33" s="5" t="s">
        <v>166</v>
      </c>
      <c r="AB33" s="17">
        <v>0</v>
      </c>
      <c r="AC33" s="27">
        <f t="shared" si="8"/>
        <v>1333333</v>
      </c>
      <c r="AD33" s="28">
        <f t="shared" si="9"/>
        <v>1333333</v>
      </c>
    </row>
    <row r="34" spans="1:30" x14ac:dyDescent="0.25">
      <c r="A34" s="33">
        <v>311</v>
      </c>
      <c r="B34" s="33">
        <v>367</v>
      </c>
      <c r="C34" s="5" t="s">
        <v>4</v>
      </c>
      <c r="D34" s="5" t="s">
        <v>45</v>
      </c>
      <c r="E34" s="26">
        <v>6000000</v>
      </c>
      <c r="F34" s="26">
        <v>0</v>
      </c>
      <c r="G34" s="26">
        <f t="shared" si="0"/>
        <v>6000000</v>
      </c>
      <c r="H34" s="26"/>
      <c r="I34" s="26">
        <f t="shared" si="1"/>
        <v>6000000</v>
      </c>
      <c r="J34" s="7" t="s">
        <v>116</v>
      </c>
      <c r="K34" s="26" t="s">
        <v>129</v>
      </c>
      <c r="L34" s="5">
        <v>0</v>
      </c>
      <c r="M34" s="5" t="s">
        <v>117</v>
      </c>
      <c r="N34" s="5" t="s">
        <v>134</v>
      </c>
      <c r="O34" s="5">
        <v>22200000</v>
      </c>
      <c r="P34" s="5">
        <v>0</v>
      </c>
      <c r="Q34" s="26">
        <f t="shared" si="2"/>
        <v>6000000</v>
      </c>
      <c r="R34" s="26">
        <f t="shared" si="3"/>
        <v>6000000</v>
      </c>
      <c r="S34" s="26">
        <f t="shared" si="6"/>
        <v>0</v>
      </c>
      <c r="T34" s="26"/>
      <c r="U34" s="26">
        <f t="shared" si="7"/>
        <v>6000000</v>
      </c>
      <c r="V34" s="26"/>
      <c r="W34" s="26">
        <f t="shared" si="4"/>
        <v>6000000</v>
      </c>
      <c r="X34" s="16" t="s">
        <v>148</v>
      </c>
      <c r="Y34" s="5" t="s">
        <v>162</v>
      </c>
      <c r="Z34" s="5">
        <v>1</v>
      </c>
      <c r="AA34" s="5" t="s">
        <v>166</v>
      </c>
      <c r="AB34" s="17">
        <v>0</v>
      </c>
      <c r="AC34" s="27">
        <f t="shared" si="8"/>
        <v>6000000</v>
      </c>
      <c r="AD34" s="28">
        <f t="shared" si="9"/>
        <v>6000000</v>
      </c>
    </row>
    <row r="35" spans="1:30" x14ac:dyDescent="0.25">
      <c r="A35" s="33">
        <v>311</v>
      </c>
      <c r="B35" s="33">
        <v>367</v>
      </c>
      <c r="C35" s="5" t="s">
        <v>4</v>
      </c>
      <c r="D35" s="5" t="s">
        <v>43</v>
      </c>
      <c r="E35" s="26">
        <v>6400000</v>
      </c>
      <c r="F35" s="26">
        <v>1690150</v>
      </c>
      <c r="G35" s="26">
        <f t="shared" si="0"/>
        <v>4709850</v>
      </c>
      <c r="H35" s="26"/>
      <c r="I35" s="26">
        <f t="shared" si="1"/>
        <v>4709850</v>
      </c>
      <c r="J35" s="7" t="s">
        <v>116</v>
      </c>
      <c r="K35" s="26" t="s">
        <v>129</v>
      </c>
      <c r="L35" s="5">
        <v>0</v>
      </c>
      <c r="M35" s="5" t="s">
        <v>117</v>
      </c>
      <c r="N35" s="5" t="s">
        <v>134</v>
      </c>
      <c r="O35" s="5">
        <v>22200000</v>
      </c>
      <c r="P35" s="5">
        <v>0</v>
      </c>
      <c r="Q35" s="26">
        <f t="shared" si="2"/>
        <v>4709850</v>
      </c>
      <c r="R35" s="26">
        <f t="shared" si="3"/>
        <v>4709850</v>
      </c>
      <c r="S35" s="26">
        <f t="shared" si="6"/>
        <v>0</v>
      </c>
      <c r="T35" s="26"/>
      <c r="U35" s="26">
        <f t="shared" si="7"/>
        <v>4709850</v>
      </c>
      <c r="V35" s="26"/>
      <c r="W35" s="26">
        <f t="shared" si="4"/>
        <v>4709850</v>
      </c>
      <c r="X35" s="16" t="s">
        <v>148</v>
      </c>
      <c r="Y35" s="5" t="s">
        <v>162</v>
      </c>
      <c r="Z35" s="5">
        <v>1</v>
      </c>
      <c r="AA35" s="5" t="s">
        <v>166</v>
      </c>
      <c r="AB35" s="17">
        <v>0</v>
      </c>
      <c r="AC35" s="27">
        <f t="shared" si="8"/>
        <v>4709850</v>
      </c>
      <c r="AD35" s="28">
        <f t="shared" si="9"/>
        <v>4709850</v>
      </c>
    </row>
    <row r="36" spans="1:30" ht="22.5" x14ac:dyDescent="0.25">
      <c r="A36" s="33">
        <v>311</v>
      </c>
      <c r="B36" s="33">
        <v>367</v>
      </c>
      <c r="C36" s="5" t="s">
        <v>4</v>
      </c>
      <c r="D36" s="5" t="s">
        <v>46</v>
      </c>
      <c r="E36" s="26">
        <v>0</v>
      </c>
      <c r="F36" s="26"/>
      <c r="G36" s="26">
        <f t="shared" ref="G36:G67" si="10">+E36-F36</f>
        <v>0</v>
      </c>
      <c r="H36" s="26"/>
      <c r="I36" s="26">
        <f t="shared" ref="I36:I67" si="11">+G36+H36</f>
        <v>0</v>
      </c>
      <c r="J36" s="7" t="s">
        <v>116</v>
      </c>
      <c r="K36" s="26" t="s">
        <v>129</v>
      </c>
      <c r="L36" s="5">
        <v>0</v>
      </c>
      <c r="M36" s="5" t="s">
        <v>117</v>
      </c>
      <c r="N36" s="5" t="s">
        <v>134</v>
      </c>
      <c r="O36" s="5">
        <v>22200000</v>
      </c>
      <c r="P36" s="5">
        <v>0</v>
      </c>
      <c r="Q36" s="26">
        <f t="shared" ref="Q36:Q67" si="12">+I36</f>
        <v>0</v>
      </c>
      <c r="R36" s="26">
        <f t="shared" ref="R36:R67" si="13">+Q36</f>
        <v>0</v>
      </c>
      <c r="S36" s="26">
        <f t="shared" si="6"/>
        <v>0</v>
      </c>
      <c r="T36" s="26"/>
      <c r="U36" s="26">
        <f t="shared" si="7"/>
        <v>0</v>
      </c>
      <c r="V36" s="26"/>
      <c r="W36" s="26">
        <f t="shared" ref="W36:W67" si="14">SUM(S36:V36)</f>
        <v>0</v>
      </c>
      <c r="X36" s="16" t="s">
        <v>151</v>
      </c>
      <c r="Y36" s="5" t="s">
        <v>157</v>
      </c>
      <c r="Z36" s="5">
        <v>1</v>
      </c>
      <c r="AA36" s="5" t="s">
        <v>166</v>
      </c>
      <c r="AB36" s="17">
        <v>0</v>
      </c>
      <c r="AC36" s="27">
        <f t="shared" si="8"/>
        <v>0</v>
      </c>
      <c r="AD36" s="28">
        <f t="shared" si="9"/>
        <v>0</v>
      </c>
    </row>
    <row r="37" spans="1:30" x14ac:dyDescent="0.25">
      <c r="A37" s="33">
        <v>311</v>
      </c>
      <c r="B37" s="33">
        <v>367</v>
      </c>
      <c r="C37" s="5" t="s">
        <v>4</v>
      </c>
      <c r="D37" s="5" t="s">
        <v>36</v>
      </c>
      <c r="E37" s="26">
        <v>0</v>
      </c>
      <c r="F37" s="26"/>
      <c r="G37" s="26">
        <f t="shared" si="10"/>
        <v>0</v>
      </c>
      <c r="H37" s="26"/>
      <c r="I37" s="26">
        <f t="shared" si="11"/>
        <v>0</v>
      </c>
      <c r="J37" s="7" t="s">
        <v>116</v>
      </c>
      <c r="K37" s="26" t="s">
        <v>129</v>
      </c>
      <c r="L37" s="5">
        <v>0</v>
      </c>
      <c r="M37" s="5" t="s">
        <v>117</v>
      </c>
      <c r="N37" s="5" t="s">
        <v>134</v>
      </c>
      <c r="O37" s="5">
        <v>22200000</v>
      </c>
      <c r="P37" s="5">
        <v>0</v>
      </c>
      <c r="Q37" s="26">
        <f t="shared" si="12"/>
        <v>0</v>
      </c>
      <c r="R37" s="26">
        <f t="shared" si="13"/>
        <v>0</v>
      </c>
      <c r="S37" s="26">
        <f t="shared" si="6"/>
        <v>0</v>
      </c>
      <c r="T37" s="26"/>
      <c r="U37" s="26">
        <f t="shared" si="7"/>
        <v>0</v>
      </c>
      <c r="V37" s="26"/>
      <c r="W37" s="26">
        <f t="shared" si="14"/>
        <v>0</v>
      </c>
      <c r="X37" s="16" t="s">
        <v>148</v>
      </c>
      <c r="Y37" s="5" t="s">
        <v>162</v>
      </c>
      <c r="Z37" s="5">
        <v>1</v>
      </c>
      <c r="AA37" s="5" t="s">
        <v>166</v>
      </c>
      <c r="AB37" s="17">
        <v>0</v>
      </c>
      <c r="AC37" s="27">
        <f t="shared" si="8"/>
        <v>0</v>
      </c>
      <c r="AD37" s="28">
        <f t="shared" si="9"/>
        <v>0</v>
      </c>
    </row>
    <row r="38" spans="1:30" x14ac:dyDescent="0.25">
      <c r="A38" s="33">
        <v>312</v>
      </c>
      <c r="B38" s="33">
        <v>312</v>
      </c>
      <c r="C38" s="5" t="s">
        <v>5</v>
      </c>
      <c r="D38" s="5" t="s">
        <v>34</v>
      </c>
      <c r="E38" s="26">
        <v>420504417</v>
      </c>
      <c r="F38" s="26">
        <v>337352598.67000002</v>
      </c>
      <c r="G38" s="26">
        <f t="shared" si="10"/>
        <v>83151818.329999983</v>
      </c>
      <c r="H38" s="26"/>
      <c r="I38" s="26">
        <f t="shared" si="11"/>
        <v>83151818.329999983</v>
      </c>
      <c r="J38" s="7" t="s">
        <v>116</v>
      </c>
      <c r="K38" s="26" t="s">
        <v>129</v>
      </c>
      <c r="L38" s="5">
        <v>0</v>
      </c>
      <c r="M38" s="5" t="s">
        <v>117</v>
      </c>
      <c r="N38" s="5" t="s">
        <v>134</v>
      </c>
      <c r="O38" s="5">
        <v>22200000</v>
      </c>
      <c r="P38" s="5">
        <v>0</v>
      </c>
      <c r="Q38" s="26">
        <f t="shared" si="12"/>
        <v>83151818.329999983</v>
      </c>
      <c r="R38" s="26">
        <f t="shared" si="13"/>
        <v>83151818.329999983</v>
      </c>
      <c r="S38" s="26">
        <f t="shared" ref="S38:S69" si="15">+H38</f>
        <v>0</v>
      </c>
      <c r="T38" s="26"/>
      <c r="U38" s="26">
        <f t="shared" ref="U38:U69" si="16">+G38</f>
        <v>83151818.329999983</v>
      </c>
      <c r="V38" s="26"/>
      <c r="W38" s="26">
        <f t="shared" si="14"/>
        <v>83151818.329999983</v>
      </c>
      <c r="X38" s="5" t="s">
        <v>141</v>
      </c>
      <c r="Y38" s="5" t="s">
        <v>154</v>
      </c>
      <c r="Z38" s="5">
        <v>1</v>
      </c>
      <c r="AA38" s="5" t="s">
        <v>166</v>
      </c>
      <c r="AB38" s="17">
        <v>0</v>
      </c>
      <c r="AC38" s="27">
        <f t="shared" si="8"/>
        <v>83151818.329999983</v>
      </c>
      <c r="AD38" s="28">
        <f t="shared" si="9"/>
        <v>83151818.329999983</v>
      </c>
    </row>
    <row r="39" spans="1:30" x14ac:dyDescent="0.25">
      <c r="A39" s="33">
        <v>312</v>
      </c>
      <c r="B39" s="33">
        <v>312</v>
      </c>
      <c r="C39" s="5" t="s">
        <v>5</v>
      </c>
      <c r="D39" s="5" t="s">
        <v>27</v>
      </c>
      <c r="E39" s="26">
        <v>220000000</v>
      </c>
      <c r="F39" s="26">
        <v>216028200</v>
      </c>
      <c r="G39" s="26">
        <f t="shared" si="10"/>
        <v>3971800</v>
      </c>
      <c r="H39" s="26"/>
      <c r="I39" s="26">
        <f t="shared" si="11"/>
        <v>3971800</v>
      </c>
      <c r="J39" s="7" t="s">
        <v>116</v>
      </c>
      <c r="K39" s="26" t="s">
        <v>129</v>
      </c>
      <c r="L39" s="5">
        <v>0</v>
      </c>
      <c r="M39" s="5" t="s">
        <v>117</v>
      </c>
      <c r="N39" s="5" t="s">
        <v>134</v>
      </c>
      <c r="O39" s="5">
        <v>22200000</v>
      </c>
      <c r="P39" s="5">
        <v>0</v>
      </c>
      <c r="Q39" s="26">
        <f t="shared" si="12"/>
        <v>3971800</v>
      </c>
      <c r="R39" s="26">
        <f t="shared" si="13"/>
        <v>3971800</v>
      </c>
      <c r="S39" s="26">
        <f t="shared" si="15"/>
        <v>0</v>
      </c>
      <c r="T39" s="26"/>
      <c r="U39" s="26">
        <f t="shared" si="16"/>
        <v>3971800</v>
      </c>
      <c r="V39" s="26"/>
      <c r="W39" s="26">
        <f t="shared" si="14"/>
        <v>3971800</v>
      </c>
      <c r="X39" s="16" t="s">
        <v>145</v>
      </c>
      <c r="Y39" s="5" t="s">
        <v>156</v>
      </c>
      <c r="Z39" s="5">
        <v>1</v>
      </c>
      <c r="AA39" s="5" t="s">
        <v>166</v>
      </c>
      <c r="AB39" s="17">
        <v>0</v>
      </c>
      <c r="AC39" s="27">
        <f t="shared" si="8"/>
        <v>3971800</v>
      </c>
      <c r="AD39" s="28">
        <f t="shared" si="9"/>
        <v>3971800</v>
      </c>
    </row>
    <row r="40" spans="1:30" x14ac:dyDescent="0.25">
      <c r="A40" s="33">
        <v>312</v>
      </c>
      <c r="B40" s="33">
        <v>312</v>
      </c>
      <c r="C40" s="5" t="s">
        <v>5</v>
      </c>
      <c r="D40" s="5" t="s">
        <v>44</v>
      </c>
      <c r="E40" s="26">
        <v>4000000</v>
      </c>
      <c r="F40" s="26">
        <v>1500000</v>
      </c>
      <c r="G40" s="26">
        <f t="shared" si="10"/>
        <v>2500000</v>
      </c>
      <c r="H40" s="26"/>
      <c r="I40" s="26">
        <f t="shared" si="11"/>
        <v>2500000</v>
      </c>
      <c r="J40" s="7" t="s">
        <v>116</v>
      </c>
      <c r="K40" s="26" t="s">
        <v>129</v>
      </c>
      <c r="L40" s="5">
        <v>0</v>
      </c>
      <c r="M40" s="5" t="s">
        <v>117</v>
      </c>
      <c r="N40" s="5" t="s">
        <v>134</v>
      </c>
      <c r="O40" s="5">
        <v>22200000</v>
      </c>
      <c r="P40" s="5">
        <v>0</v>
      </c>
      <c r="Q40" s="26">
        <f t="shared" si="12"/>
        <v>2500000</v>
      </c>
      <c r="R40" s="26">
        <f t="shared" si="13"/>
        <v>2500000</v>
      </c>
      <c r="S40" s="26">
        <f t="shared" si="15"/>
        <v>0</v>
      </c>
      <c r="T40" s="26"/>
      <c r="U40" s="26">
        <f t="shared" si="16"/>
        <v>2500000</v>
      </c>
      <c r="V40" s="26"/>
      <c r="W40" s="26">
        <f t="shared" si="14"/>
        <v>2500000</v>
      </c>
      <c r="X40" s="16" t="s">
        <v>149</v>
      </c>
      <c r="Y40" s="5" t="s">
        <v>161</v>
      </c>
      <c r="Z40" s="5">
        <v>1</v>
      </c>
      <c r="AA40" s="5" t="s">
        <v>166</v>
      </c>
      <c r="AB40" s="17">
        <v>0</v>
      </c>
      <c r="AC40" s="27">
        <f t="shared" si="8"/>
        <v>2500000</v>
      </c>
      <c r="AD40" s="28">
        <f t="shared" si="9"/>
        <v>2500000</v>
      </c>
    </row>
    <row r="41" spans="1:30" x14ac:dyDescent="0.25">
      <c r="A41" s="33">
        <v>312</v>
      </c>
      <c r="B41" s="33">
        <v>312</v>
      </c>
      <c r="C41" s="5" t="s">
        <v>5</v>
      </c>
      <c r="D41" s="5" t="s">
        <v>25</v>
      </c>
      <c r="E41" s="26">
        <v>15200000</v>
      </c>
      <c r="F41" s="26"/>
      <c r="G41" s="26">
        <f t="shared" si="10"/>
        <v>15200000</v>
      </c>
      <c r="H41" s="26"/>
      <c r="I41" s="26">
        <f t="shared" si="11"/>
        <v>15200000</v>
      </c>
      <c r="J41" s="7" t="s">
        <v>116</v>
      </c>
      <c r="K41" s="26" t="s">
        <v>129</v>
      </c>
      <c r="L41" s="5">
        <v>0</v>
      </c>
      <c r="M41" s="5" t="s">
        <v>117</v>
      </c>
      <c r="N41" s="5" t="s">
        <v>134</v>
      </c>
      <c r="O41" s="5">
        <v>22200000</v>
      </c>
      <c r="P41" s="5">
        <v>0</v>
      </c>
      <c r="Q41" s="26">
        <f t="shared" si="12"/>
        <v>15200000</v>
      </c>
      <c r="R41" s="26">
        <f t="shared" si="13"/>
        <v>15200000</v>
      </c>
      <c r="S41" s="26">
        <f t="shared" si="15"/>
        <v>0</v>
      </c>
      <c r="T41" s="26"/>
      <c r="U41" s="26">
        <f t="shared" si="16"/>
        <v>15200000</v>
      </c>
      <c r="V41" s="26"/>
      <c r="W41" s="26">
        <f t="shared" si="14"/>
        <v>15200000</v>
      </c>
      <c r="X41" s="5" t="s">
        <v>141</v>
      </c>
      <c r="Y41" s="5" t="s">
        <v>154</v>
      </c>
      <c r="Z41" s="5">
        <v>1</v>
      </c>
      <c r="AA41" s="5" t="s">
        <v>166</v>
      </c>
      <c r="AB41" s="17">
        <v>0</v>
      </c>
      <c r="AC41" s="27">
        <f t="shared" si="8"/>
        <v>15200000</v>
      </c>
      <c r="AD41" s="28">
        <f t="shared" si="9"/>
        <v>15200000</v>
      </c>
    </row>
    <row r="42" spans="1:30" x14ac:dyDescent="0.25">
      <c r="A42" s="33">
        <v>312</v>
      </c>
      <c r="B42" s="33">
        <v>312</v>
      </c>
      <c r="C42" s="5" t="s">
        <v>5</v>
      </c>
      <c r="D42" s="5" t="s">
        <v>42</v>
      </c>
      <c r="E42" s="26">
        <v>67889360</v>
      </c>
      <c r="F42" s="26">
        <v>61180000</v>
      </c>
      <c r="G42" s="26">
        <f t="shared" si="10"/>
        <v>6709360</v>
      </c>
      <c r="H42" s="26"/>
      <c r="I42" s="26">
        <f t="shared" si="11"/>
        <v>6709360</v>
      </c>
      <c r="J42" s="7" t="s">
        <v>116</v>
      </c>
      <c r="K42" s="26" t="s">
        <v>129</v>
      </c>
      <c r="L42" s="5">
        <v>0</v>
      </c>
      <c r="M42" s="5" t="s">
        <v>117</v>
      </c>
      <c r="N42" s="5" t="s">
        <v>134</v>
      </c>
      <c r="O42" s="5">
        <v>22200000</v>
      </c>
      <c r="P42" s="5">
        <v>0</v>
      </c>
      <c r="Q42" s="26">
        <f t="shared" si="12"/>
        <v>6709360</v>
      </c>
      <c r="R42" s="26">
        <f t="shared" si="13"/>
        <v>6709360</v>
      </c>
      <c r="S42" s="26">
        <f t="shared" si="15"/>
        <v>0</v>
      </c>
      <c r="T42" s="26"/>
      <c r="U42" s="26">
        <f t="shared" si="16"/>
        <v>6709360</v>
      </c>
      <c r="V42" s="26"/>
      <c r="W42" s="26">
        <f t="shared" si="14"/>
        <v>6709360</v>
      </c>
      <c r="X42" s="16" t="s">
        <v>146</v>
      </c>
      <c r="Y42" s="5" t="s">
        <v>150</v>
      </c>
      <c r="Z42" s="5">
        <v>1</v>
      </c>
      <c r="AA42" s="5" t="s">
        <v>166</v>
      </c>
      <c r="AB42" s="17">
        <v>0</v>
      </c>
      <c r="AC42" s="27">
        <f t="shared" si="8"/>
        <v>6709360</v>
      </c>
      <c r="AD42" s="28">
        <f t="shared" si="9"/>
        <v>6709360</v>
      </c>
    </row>
    <row r="43" spans="1:30" x14ac:dyDescent="0.25">
      <c r="A43" s="33">
        <v>312</v>
      </c>
      <c r="B43" s="33">
        <v>312</v>
      </c>
      <c r="C43" s="5" t="s">
        <v>5</v>
      </c>
      <c r="D43" s="5" t="s">
        <v>53</v>
      </c>
      <c r="E43" s="26">
        <v>13174000</v>
      </c>
      <c r="F43" s="26">
        <v>3618250</v>
      </c>
      <c r="G43" s="26">
        <f t="shared" si="10"/>
        <v>9555750</v>
      </c>
      <c r="H43" s="26"/>
      <c r="I43" s="26">
        <f t="shared" si="11"/>
        <v>9555750</v>
      </c>
      <c r="J43" s="7" t="s">
        <v>116</v>
      </c>
      <c r="K43" s="26" t="s">
        <v>129</v>
      </c>
      <c r="L43" s="5">
        <v>0</v>
      </c>
      <c r="M43" s="5" t="s">
        <v>117</v>
      </c>
      <c r="N43" s="5" t="s">
        <v>134</v>
      </c>
      <c r="O43" s="5">
        <v>22200000</v>
      </c>
      <c r="P43" s="5">
        <v>0</v>
      </c>
      <c r="Q43" s="26">
        <f t="shared" si="12"/>
        <v>9555750</v>
      </c>
      <c r="R43" s="26">
        <f t="shared" si="13"/>
        <v>9555750</v>
      </c>
      <c r="S43" s="26">
        <f t="shared" si="15"/>
        <v>0</v>
      </c>
      <c r="T43" s="26"/>
      <c r="U43" s="26">
        <f t="shared" si="16"/>
        <v>9555750</v>
      </c>
      <c r="V43" s="26"/>
      <c r="W43" s="26">
        <f t="shared" si="14"/>
        <v>9555750</v>
      </c>
      <c r="X43" s="16" t="s">
        <v>143</v>
      </c>
      <c r="Y43" s="5" t="s">
        <v>163</v>
      </c>
      <c r="Z43" s="5">
        <v>1</v>
      </c>
      <c r="AA43" s="5" t="s">
        <v>166</v>
      </c>
      <c r="AB43" s="17">
        <v>0</v>
      </c>
      <c r="AC43" s="27">
        <f t="shared" si="8"/>
        <v>9555750</v>
      </c>
      <c r="AD43" s="28">
        <f t="shared" si="9"/>
        <v>9555750</v>
      </c>
    </row>
    <row r="44" spans="1:30" x14ac:dyDescent="0.25">
      <c r="A44" s="33">
        <v>312</v>
      </c>
      <c r="B44" s="33">
        <v>312</v>
      </c>
      <c r="C44" s="5" t="s">
        <v>5</v>
      </c>
      <c r="D44" s="5" t="s">
        <v>54</v>
      </c>
      <c r="E44" s="26">
        <v>0</v>
      </c>
      <c r="F44" s="26"/>
      <c r="G44" s="26">
        <f t="shared" si="10"/>
        <v>0</v>
      </c>
      <c r="H44" s="26"/>
      <c r="I44" s="26">
        <f t="shared" si="11"/>
        <v>0</v>
      </c>
      <c r="J44" s="7" t="s">
        <v>116</v>
      </c>
      <c r="K44" s="26" t="s">
        <v>129</v>
      </c>
      <c r="L44" s="5">
        <v>0</v>
      </c>
      <c r="M44" s="5" t="s">
        <v>117</v>
      </c>
      <c r="N44" s="5" t="s">
        <v>134</v>
      </c>
      <c r="O44" s="5">
        <v>22200000</v>
      </c>
      <c r="P44" s="5">
        <v>0</v>
      </c>
      <c r="Q44" s="26">
        <f t="shared" si="12"/>
        <v>0</v>
      </c>
      <c r="R44" s="26">
        <f t="shared" si="13"/>
        <v>0</v>
      </c>
      <c r="S44" s="26">
        <f t="shared" si="15"/>
        <v>0</v>
      </c>
      <c r="T44" s="26"/>
      <c r="U44" s="26">
        <f t="shared" si="16"/>
        <v>0</v>
      </c>
      <c r="V44" s="26"/>
      <c r="W44" s="26">
        <f t="shared" si="14"/>
        <v>0</v>
      </c>
      <c r="X44" s="16" t="s">
        <v>148</v>
      </c>
      <c r="Y44" s="5" t="s">
        <v>162</v>
      </c>
      <c r="Z44" s="5">
        <v>1</v>
      </c>
      <c r="AA44" s="5" t="s">
        <v>166</v>
      </c>
      <c r="AB44" s="17">
        <v>0</v>
      </c>
      <c r="AC44" s="27">
        <f t="shared" si="8"/>
        <v>0</v>
      </c>
      <c r="AD44" s="28">
        <f t="shared" si="9"/>
        <v>0</v>
      </c>
    </row>
    <row r="45" spans="1:30" x14ac:dyDescent="0.25">
      <c r="A45" s="33">
        <v>312</v>
      </c>
      <c r="B45" s="33">
        <v>312</v>
      </c>
      <c r="C45" s="5" t="s">
        <v>5</v>
      </c>
      <c r="D45" s="5" t="s">
        <v>45</v>
      </c>
      <c r="E45" s="26">
        <v>8000000</v>
      </c>
      <c r="F45" s="26"/>
      <c r="G45" s="26">
        <f t="shared" si="10"/>
        <v>8000000</v>
      </c>
      <c r="H45" s="26"/>
      <c r="I45" s="26">
        <f t="shared" si="11"/>
        <v>8000000</v>
      </c>
      <c r="J45" s="7" t="s">
        <v>116</v>
      </c>
      <c r="K45" s="26" t="s">
        <v>129</v>
      </c>
      <c r="L45" s="5">
        <v>0</v>
      </c>
      <c r="M45" s="5" t="s">
        <v>117</v>
      </c>
      <c r="N45" s="5" t="s">
        <v>134</v>
      </c>
      <c r="O45" s="5">
        <v>22200000</v>
      </c>
      <c r="P45" s="5">
        <v>0</v>
      </c>
      <c r="Q45" s="26">
        <f t="shared" si="12"/>
        <v>8000000</v>
      </c>
      <c r="R45" s="26">
        <f t="shared" si="13"/>
        <v>8000000</v>
      </c>
      <c r="S45" s="26">
        <f t="shared" si="15"/>
        <v>0</v>
      </c>
      <c r="T45" s="26"/>
      <c r="U45" s="26">
        <f t="shared" si="16"/>
        <v>8000000</v>
      </c>
      <c r="V45" s="26"/>
      <c r="W45" s="26">
        <f t="shared" si="14"/>
        <v>8000000</v>
      </c>
      <c r="X45" s="16" t="s">
        <v>148</v>
      </c>
      <c r="Y45" s="5" t="s">
        <v>162</v>
      </c>
      <c r="Z45" s="5">
        <v>1</v>
      </c>
      <c r="AA45" s="5" t="s">
        <v>166</v>
      </c>
      <c r="AB45" s="17">
        <v>0</v>
      </c>
      <c r="AC45" s="27">
        <f t="shared" si="8"/>
        <v>8000000</v>
      </c>
      <c r="AD45" s="28">
        <f t="shared" si="9"/>
        <v>8000000</v>
      </c>
    </row>
    <row r="46" spans="1:30" ht="22.5" x14ac:dyDescent="0.25">
      <c r="A46" s="33">
        <v>312</v>
      </c>
      <c r="B46" s="33">
        <v>312</v>
      </c>
      <c r="C46" s="5" t="s">
        <v>5</v>
      </c>
      <c r="D46" s="5" t="s">
        <v>46</v>
      </c>
      <c r="E46" s="26">
        <v>114000000</v>
      </c>
      <c r="F46" s="26">
        <v>114000000</v>
      </c>
      <c r="G46" s="26">
        <f t="shared" si="10"/>
        <v>0</v>
      </c>
      <c r="H46" s="26"/>
      <c r="I46" s="26">
        <f t="shared" si="11"/>
        <v>0</v>
      </c>
      <c r="J46" s="7" t="s">
        <v>116</v>
      </c>
      <c r="K46" s="26" t="s">
        <v>129</v>
      </c>
      <c r="L46" s="5">
        <v>0</v>
      </c>
      <c r="M46" s="5" t="s">
        <v>117</v>
      </c>
      <c r="N46" s="5" t="s">
        <v>134</v>
      </c>
      <c r="O46" s="5">
        <v>22200000</v>
      </c>
      <c r="P46" s="5">
        <v>0</v>
      </c>
      <c r="Q46" s="26">
        <f t="shared" si="12"/>
        <v>0</v>
      </c>
      <c r="R46" s="26">
        <f t="shared" si="13"/>
        <v>0</v>
      </c>
      <c r="S46" s="26">
        <f t="shared" si="15"/>
        <v>0</v>
      </c>
      <c r="T46" s="26"/>
      <c r="U46" s="26">
        <f t="shared" si="16"/>
        <v>0</v>
      </c>
      <c r="V46" s="26"/>
      <c r="W46" s="26">
        <f t="shared" si="14"/>
        <v>0</v>
      </c>
      <c r="X46" s="16" t="s">
        <v>151</v>
      </c>
      <c r="Y46" s="5" t="s">
        <v>157</v>
      </c>
      <c r="Z46" s="5">
        <v>1</v>
      </c>
      <c r="AA46" s="5" t="s">
        <v>166</v>
      </c>
      <c r="AB46" s="17">
        <v>0</v>
      </c>
      <c r="AC46" s="27">
        <f t="shared" si="8"/>
        <v>0</v>
      </c>
      <c r="AD46" s="28">
        <f t="shared" si="9"/>
        <v>0</v>
      </c>
    </row>
    <row r="47" spans="1:30" x14ac:dyDescent="0.25">
      <c r="A47" s="33">
        <v>312</v>
      </c>
      <c r="B47" s="33">
        <v>312</v>
      </c>
      <c r="C47" s="5" t="s">
        <v>5</v>
      </c>
      <c r="D47" s="5" t="s">
        <v>36</v>
      </c>
      <c r="E47" s="26">
        <v>0</v>
      </c>
      <c r="F47" s="26"/>
      <c r="G47" s="26">
        <f t="shared" si="10"/>
        <v>0</v>
      </c>
      <c r="H47" s="26"/>
      <c r="I47" s="26">
        <f t="shared" si="11"/>
        <v>0</v>
      </c>
      <c r="J47" s="7" t="s">
        <v>116</v>
      </c>
      <c r="K47" s="26" t="s">
        <v>129</v>
      </c>
      <c r="L47" s="5">
        <v>0</v>
      </c>
      <c r="M47" s="5" t="s">
        <v>117</v>
      </c>
      <c r="N47" s="5" t="s">
        <v>134</v>
      </c>
      <c r="O47" s="5">
        <v>22200000</v>
      </c>
      <c r="P47" s="5">
        <v>0</v>
      </c>
      <c r="Q47" s="26">
        <f t="shared" si="12"/>
        <v>0</v>
      </c>
      <c r="R47" s="26">
        <f t="shared" si="13"/>
        <v>0</v>
      </c>
      <c r="S47" s="26">
        <f t="shared" si="15"/>
        <v>0</v>
      </c>
      <c r="T47" s="26"/>
      <c r="U47" s="26">
        <f t="shared" si="16"/>
        <v>0</v>
      </c>
      <c r="V47" s="26"/>
      <c r="W47" s="26">
        <f t="shared" si="14"/>
        <v>0</v>
      </c>
      <c r="X47" s="16" t="s">
        <v>148</v>
      </c>
      <c r="Y47" s="5" t="s">
        <v>162</v>
      </c>
      <c r="Z47" s="5">
        <v>1</v>
      </c>
      <c r="AA47" s="5" t="s">
        <v>166</v>
      </c>
      <c r="AB47" s="17">
        <v>0</v>
      </c>
      <c r="AC47" s="27">
        <f t="shared" si="8"/>
        <v>0</v>
      </c>
      <c r="AD47" s="28">
        <f t="shared" si="9"/>
        <v>0</v>
      </c>
    </row>
    <row r="48" spans="1:30" x14ac:dyDescent="0.25">
      <c r="A48" s="33">
        <v>313</v>
      </c>
      <c r="B48" s="33">
        <v>313</v>
      </c>
      <c r="C48" s="5" t="s">
        <v>6</v>
      </c>
      <c r="D48" s="5" t="s">
        <v>34</v>
      </c>
      <c r="E48" s="26">
        <v>69924793</v>
      </c>
      <c r="F48" s="26">
        <v>52470783</v>
      </c>
      <c r="G48" s="26">
        <f t="shared" si="10"/>
        <v>17454010</v>
      </c>
      <c r="H48" s="26"/>
      <c r="I48" s="26">
        <f t="shared" si="11"/>
        <v>17454010</v>
      </c>
      <c r="J48" s="7" t="s">
        <v>116</v>
      </c>
      <c r="K48" s="26" t="s">
        <v>129</v>
      </c>
      <c r="L48" s="5">
        <v>0</v>
      </c>
      <c r="M48" s="5" t="s">
        <v>117</v>
      </c>
      <c r="N48" s="5" t="s">
        <v>134</v>
      </c>
      <c r="O48" s="5">
        <v>22200000</v>
      </c>
      <c r="P48" s="5">
        <v>0</v>
      </c>
      <c r="Q48" s="26">
        <f t="shared" si="12"/>
        <v>17454010</v>
      </c>
      <c r="R48" s="26">
        <f t="shared" si="13"/>
        <v>17454010</v>
      </c>
      <c r="S48" s="26">
        <f t="shared" si="15"/>
        <v>0</v>
      </c>
      <c r="T48" s="26"/>
      <c r="U48" s="26">
        <f t="shared" si="16"/>
        <v>17454010</v>
      </c>
      <c r="V48" s="26"/>
      <c r="W48" s="26">
        <f t="shared" si="14"/>
        <v>17454010</v>
      </c>
      <c r="X48" s="5" t="s">
        <v>141</v>
      </c>
      <c r="Y48" s="5" t="s">
        <v>154</v>
      </c>
      <c r="Z48" s="5">
        <v>1</v>
      </c>
      <c r="AA48" s="5" t="s">
        <v>166</v>
      </c>
      <c r="AB48" s="17">
        <v>0</v>
      </c>
      <c r="AC48" s="27">
        <f t="shared" si="8"/>
        <v>17454010</v>
      </c>
      <c r="AD48" s="28">
        <f t="shared" si="9"/>
        <v>17454010</v>
      </c>
    </row>
    <row r="49" spans="1:30" x14ac:dyDescent="0.25">
      <c r="A49" s="33">
        <v>313</v>
      </c>
      <c r="B49" s="33">
        <v>313</v>
      </c>
      <c r="C49" s="5" t="s">
        <v>6</v>
      </c>
      <c r="D49" s="5" t="s">
        <v>27</v>
      </c>
      <c r="E49" s="26">
        <v>10769</v>
      </c>
      <c r="F49" s="26"/>
      <c r="G49" s="26">
        <f t="shared" si="10"/>
        <v>10769</v>
      </c>
      <c r="H49" s="26"/>
      <c r="I49" s="26">
        <f t="shared" si="11"/>
        <v>10769</v>
      </c>
      <c r="J49" s="7" t="s">
        <v>116</v>
      </c>
      <c r="K49" s="26" t="s">
        <v>129</v>
      </c>
      <c r="L49" s="5">
        <v>0</v>
      </c>
      <c r="M49" s="5" t="s">
        <v>117</v>
      </c>
      <c r="N49" s="5" t="s">
        <v>134</v>
      </c>
      <c r="O49" s="5">
        <v>22200000</v>
      </c>
      <c r="P49" s="5">
        <v>0</v>
      </c>
      <c r="Q49" s="26">
        <f t="shared" si="12"/>
        <v>10769</v>
      </c>
      <c r="R49" s="26">
        <f t="shared" si="13"/>
        <v>10769</v>
      </c>
      <c r="S49" s="26">
        <f t="shared" si="15"/>
        <v>0</v>
      </c>
      <c r="T49" s="26"/>
      <c r="U49" s="26">
        <f t="shared" si="16"/>
        <v>10769</v>
      </c>
      <c r="V49" s="26"/>
      <c r="W49" s="26">
        <f t="shared" si="14"/>
        <v>10769</v>
      </c>
      <c r="X49" s="16" t="s">
        <v>145</v>
      </c>
      <c r="Y49" s="5" t="s">
        <v>156</v>
      </c>
      <c r="Z49" s="5">
        <v>1</v>
      </c>
      <c r="AA49" s="5" t="s">
        <v>166</v>
      </c>
      <c r="AB49" s="17">
        <v>0</v>
      </c>
      <c r="AC49" s="27">
        <f t="shared" si="8"/>
        <v>10769</v>
      </c>
      <c r="AD49" s="28">
        <f t="shared" si="9"/>
        <v>10769</v>
      </c>
    </row>
    <row r="50" spans="1:30" x14ac:dyDescent="0.25">
      <c r="A50" s="33">
        <v>313</v>
      </c>
      <c r="B50" s="33">
        <v>313</v>
      </c>
      <c r="C50" s="5" t="s">
        <v>6</v>
      </c>
      <c r="D50" s="5" t="s">
        <v>44</v>
      </c>
      <c r="E50" s="26">
        <v>0</v>
      </c>
      <c r="F50" s="26"/>
      <c r="G50" s="26">
        <f t="shared" si="10"/>
        <v>0</v>
      </c>
      <c r="H50" s="26"/>
      <c r="I50" s="26">
        <f t="shared" si="11"/>
        <v>0</v>
      </c>
      <c r="J50" s="7" t="s">
        <v>116</v>
      </c>
      <c r="K50" s="26" t="s">
        <v>129</v>
      </c>
      <c r="L50" s="5">
        <v>0</v>
      </c>
      <c r="M50" s="5" t="s">
        <v>117</v>
      </c>
      <c r="N50" s="5" t="s">
        <v>134</v>
      </c>
      <c r="O50" s="5">
        <v>22200000</v>
      </c>
      <c r="P50" s="5">
        <v>0</v>
      </c>
      <c r="Q50" s="26">
        <f t="shared" si="12"/>
        <v>0</v>
      </c>
      <c r="R50" s="26">
        <f t="shared" si="13"/>
        <v>0</v>
      </c>
      <c r="S50" s="26">
        <f t="shared" si="15"/>
        <v>0</v>
      </c>
      <c r="T50" s="26"/>
      <c r="U50" s="26">
        <f t="shared" si="16"/>
        <v>0</v>
      </c>
      <c r="V50" s="26"/>
      <c r="W50" s="26">
        <f t="shared" si="14"/>
        <v>0</v>
      </c>
      <c r="X50" s="16" t="s">
        <v>149</v>
      </c>
      <c r="Y50" s="5" t="s">
        <v>161</v>
      </c>
      <c r="Z50" s="5">
        <v>1</v>
      </c>
      <c r="AA50" s="5" t="s">
        <v>166</v>
      </c>
      <c r="AB50" s="17">
        <v>0</v>
      </c>
      <c r="AC50" s="27">
        <f t="shared" si="8"/>
        <v>0</v>
      </c>
      <c r="AD50" s="28">
        <f t="shared" si="9"/>
        <v>0</v>
      </c>
    </row>
    <row r="51" spans="1:30" x14ac:dyDescent="0.25">
      <c r="A51" s="33">
        <v>313</v>
      </c>
      <c r="B51" s="33">
        <v>313</v>
      </c>
      <c r="C51" s="5" t="s">
        <v>6</v>
      </c>
      <c r="D51" s="5" t="s">
        <v>32</v>
      </c>
      <c r="E51" s="26">
        <v>18685737</v>
      </c>
      <c r="F51" s="26">
        <v>18685737</v>
      </c>
      <c r="G51" s="26">
        <f t="shared" si="10"/>
        <v>0</v>
      </c>
      <c r="H51" s="26"/>
      <c r="I51" s="26">
        <f t="shared" si="11"/>
        <v>0</v>
      </c>
      <c r="J51" s="7" t="s">
        <v>116</v>
      </c>
      <c r="K51" s="26" t="s">
        <v>129</v>
      </c>
      <c r="L51" s="5">
        <v>0</v>
      </c>
      <c r="M51" s="5" t="s">
        <v>117</v>
      </c>
      <c r="N51" s="5" t="s">
        <v>134</v>
      </c>
      <c r="O51" s="5">
        <v>22200000</v>
      </c>
      <c r="P51" s="5">
        <v>0</v>
      </c>
      <c r="Q51" s="26">
        <f t="shared" si="12"/>
        <v>0</v>
      </c>
      <c r="R51" s="26">
        <f t="shared" si="13"/>
        <v>0</v>
      </c>
      <c r="S51" s="26">
        <f t="shared" si="15"/>
        <v>0</v>
      </c>
      <c r="T51" s="26"/>
      <c r="U51" s="26">
        <f t="shared" si="16"/>
        <v>0</v>
      </c>
      <c r="V51" s="26"/>
      <c r="W51" s="26">
        <f t="shared" si="14"/>
        <v>0</v>
      </c>
      <c r="X51" s="16" t="s">
        <v>147</v>
      </c>
      <c r="Y51" s="5" t="s">
        <v>160</v>
      </c>
      <c r="Z51" s="5">
        <v>1</v>
      </c>
      <c r="AA51" s="5" t="s">
        <v>166</v>
      </c>
      <c r="AB51" s="17">
        <v>0</v>
      </c>
      <c r="AC51" s="27">
        <f t="shared" si="8"/>
        <v>0</v>
      </c>
      <c r="AD51" s="28">
        <f t="shared" si="9"/>
        <v>0</v>
      </c>
    </row>
    <row r="52" spans="1:30" x14ac:dyDescent="0.25">
      <c r="A52" s="33">
        <v>313</v>
      </c>
      <c r="B52" s="33">
        <v>313</v>
      </c>
      <c r="C52" s="5" t="s">
        <v>6</v>
      </c>
      <c r="D52" s="5" t="s">
        <v>42</v>
      </c>
      <c r="E52" s="26">
        <v>20432268</v>
      </c>
      <c r="F52" s="26">
        <v>15010000</v>
      </c>
      <c r="G52" s="26">
        <f t="shared" si="10"/>
        <v>5422268</v>
      </c>
      <c r="H52" s="26"/>
      <c r="I52" s="26">
        <f t="shared" si="11"/>
        <v>5422268</v>
      </c>
      <c r="J52" s="7" t="s">
        <v>116</v>
      </c>
      <c r="K52" s="26" t="s">
        <v>129</v>
      </c>
      <c r="L52" s="5">
        <v>0</v>
      </c>
      <c r="M52" s="5" t="s">
        <v>117</v>
      </c>
      <c r="N52" s="5" t="s">
        <v>134</v>
      </c>
      <c r="O52" s="5">
        <v>22200000</v>
      </c>
      <c r="P52" s="5">
        <v>0</v>
      </c>
      <c r="Q52" s="26">
        <f t="shared" si="12"/>
        <v>5422268</v>
      </c>
      <c r="R52" s="26">
        <f t="shared" si="13"/>
        <v>5422268</v>
      </c>
      <c r="S52" s="26">
        <f t="shared" si="15"/>
        <v>0</v>
      </c>
      <c r="T52" s="26"/>
      <c r="U52" s="26">
        <f t="shared" si="16"/>
        <v>5422268</v>
      </c>
      <c r="V52" s="26"/>
      <c r="W52" s="26">
        <f t="shared" si="14"/>
        <v>5422268</v>
      </c>
      <c r="X52" s="16" t="s">
        <v>146</v>
      </c>
      <c r="Y52" s="5" t="s">
        <v>150</v>
      </c>
      <c r="Z52" s="5">
        <v>1</v>
      </c>
      <c r="AA52" s="5" t="s">
        <v>166</v>
      </c>
      <c r="AB52" s="17">
        <v>0</v>
      </c>
      <c r="AC52" s="27">
        <f t="shared" si="8"/>
        <v>5422268</v>
      </c>
      <c r="AD52" s="28">
        <f t="shared" si="9"/>
        <v>5422268</v>
      </c>
    </row>
    <row r="53" spans="1:30" x14ac:dyDescent="0.25">
      <c r="A53" s="33">
        <v>313</v>
      </c>
      <c r="B53" s="33">
        <v>313</v>
      </c>
      <c r="C53" s="5" t="s">
        <v>6</v>
      </c>
      <c r="D53" s="5" t="s">
        <v>53</v>
      </c>
      <c r="E53" s="26">
        <v>4043735</v>
      </c>
      <c r="F53" s="26">
        <v>4043735</v>
      </c>
      <c r="G53" s="26">
        <f t="shared" si="10"/>
        <v>0</v>
      </c>
      <c r="H53" s="26"/>
      <c r="I53" s="26">
        <f t="shared" si="11"/>
        <v>0</v>
      </c>
      <c r="J53" s="7" t="s">
        <v>116</v>
      </c>
      <c r="K53" s="26" t="s">
        <v>129</v>
      </c>
      <c r="L53" s="5">
        <v>0</v>
      </c>
      <c r="M53" s="5" t="s">
        <v>117</v>
      </c>
      <c r="N53" s="5" t="s">
        <v>134</v>
      </c>
      <c r="O53" s="5">
        <v>22200000</v>
      </c>
      <c r="P53" s="5">
        <v>0</v>
      </c>
      <c r="Q53" s="26">
        <f t="shared" si="12"/>
        <v>0</v>
      </c>
      <c r="R53" s="26">
        <f t="shared" si="13"/>
        <v>0</v>
      </c>
      <c r="S53" s="26">
        <f t="shared" si="15"/>
        <v>0</v>
      </c>
      <c r="T53" s="26"/>
      <c r="U53" s="26">
        <f t="shared" si="16"/>
        <v>0</v>
      </c>
      <c r="V53" s="26"/>
      <c r="W53" s="26">
        <f t="shared" si="14"/>
        <v>0</v>
      </c>
      <c r="X53" s="16" t="s">
        <v>143</v>
      </c>
      <c r="Y53" s="5" t="s">
        <v>163</v>
      </c>
      <c r="Z53" s="5">
        <v>1</v>
      </c>
      <c r="AA53" s="5" t="s">
        <v>166</v>
      </c>
      <c r="AB53" s="17">
        <v>0</v>
      </c>
      <c r="AC53" s="27">
        <f t="shared" si="8"/>
        <v>0</v>
      </c>
      <c r="AD53" s="28">
        <f t="shared" si="9"/>
        <v>0</v>
      </c>
    </row>
    <row r="54" spans="1:30" x14ac:dyDescent="0.25">
      <c r="A54" s="33">
        <v>313</v>
      </c>
      <c r="B54" s="33">
        <v>313</v>
      </c>
      <c r="C54" s="5" t="s">
        <v>6</v>
      </c>
      <c r="D54" s="5" t="s">
        <v>35</v>
      </c>
      <c r="E54" s="26">
        <v>65456760</v>
      </c>
      <c r="F54" s="26">
        <v>54911494</v>
      </c>
      <c r="G54" s="26">
        <f t="shared" si="10"/>
        <v>10545266</v>
      </c>
      <c r="H54" s="26"/>
      <c r="I54" s="26">
        <f t="shared" si="11"/>
        <v>10545266</v>
      </c>
      <c r="J54" s="7" t="s">
        <v>116</v>
      </c>
      <c r="K54" s="26" t="s">
        <v>129</v>
      </c>
      <c r="L54" s="5">
        <v>0</v>
      </c>
      <c r="M54" s="5" t="s">
        <v>117</v>
      </c>
      <c r="N54" s="5" t="s">
        <v>134</v>
      </c>
      <c r="O54" s="5">
        <v>22200000</v>
      </c>
      <c r="P54" s="5">
        <v>0</v>
      </c>
      <c r="Q54" s="26">
        <f t="shared" si="12"/>
        <v>10545266</v>
      </c>
      <c r="R54" s="26">
        <f t="shared" si="13"/>
        <v>10545266</v>
      </c>
      <c r="S54" s="26">
        <f t="shared" si="15"/>
        <v>0</v>
      </c>
      <c r="T54" s="26"/>
      <c r="U54" s="26">
        <f t="shared" si="16"/>
        <v>10545266</v>
      </c>
      <c r="V54" s="26"/>
      <c r="W54" s="26">
        <f t="shared" si="14"/>
        <v>10545266</v>
      </c>
      <c r="X54" s="16" t="s">
        <v>143</v>
      </c>
      <c r="Y54" s="5" t="s">
        <v>163</v>
      </c>
      <c r="Z54" s="5">
        <v>1</v>
      </c>
      <c r="AA54" s="5" t="s">
        <v>166</v>
      </c>
      <c r="AB54" s="17">
        <v>0</v>
      </c>
      <c r="AC54" s="27">
        <f t="shared" si="8"/>
        <v>10545266</v>
      </c>
      <c r="AD54" s="28">
        <f t="shared" si="9"/>
        <v>10545266</v>
      </c>
    </row>
    <row r="55" spans="1:30" x14ac:dyDescent="0.25">
      <c r="A55" s="33">
        <v>313</v>
      </c>
      <c r="B55" s="33">
        <v>313</v>
      </c>
      <c r="C55" s="5" t="s">
        <v>6</v>
      </c>
      <c r="D55" s="5" t="s">
        <v>45</v>
      </c>
      <c r="E55" s="26">
        <v>10053852</v>
      </c>
      <c r="F55" s="26"/>
      <c r="G55" s="26">
        <f t="shared" si="10"/>
        <v>10053852</v>
      </c>
      <c r="H55" s="26"/>
      <c r="I55" s="26">
        <f t="shared" si="11"/>
        <v>10053852</v>
      </c>
      <c r="J55" s="7" t="s">
        <v>116</v>
      </c>
      <c r="K55" s="26" t="s">
        <v>129</v>
      </c>
      <c r="L55" s="5">
        <v>0</v>
      </c>
      <c r="M55" s="5" t="s">
        <v>117</v>
      </c>
      <c r="N55" s="5" t="s">
        <v>134</v>
      </c>
      <c r="O55" s="5">
        <v>22200000</v>
      </c>
      <c r="P55" s="5">
        <v>0</v>
      </c>
      <c r="Q55" s="26">
        <f t="shared" si="12"/>
        <v>10053852</v>
      </c>
      <c r="R55" s="26">
        <f t="shared" si="13"/>
        <v>10053852</v>
      </c>
      <c r="S55" s="26">
        <f t="shared" si="15"/>
        <v>0</v>
      </c>
      <c r="T55" s="26"/>
      <c r="U55" s="26">
        <f t="shared" si="16"/>
        <v>10053852</v>
      </c>
      <c r="V55" s="26"/>
      <c r="W55" s="26">
        <f t="shared" si="14"/>
        <v>10053852</v>
      </c>
      <c r="X55" s="16" t="s">
        <v>148</v>
      </c>
      <c r="Y55" s="5" t="s">
        <v>162</v>
      </c>
      <c r="Z55" s="5">
        <v>1</v>
      </c>
      <c r="AA55" s="5" t="s">
        <v>166</v>
      </c>
      <c r="AB55" s="17">
        <v>0</v>
      </c>
      <c r="AC55" s="27">
        <f t="shared" si="8"/>
        <v>10053852</v>
      </c>
      <c r="AD55" s="28">
        <f t="shared" si="9"/>
        <v>10053852</v>
      </c>
    </row>
    <row r="56" spans="1:30" x14ac:dyDescent="0.25">
      <c r="A56" s="33">
        <v>313</v>
      </c>
      <c r="B56" s="33">
        <v>313</v>
      </c>
      <c r="C56" s="5" t="s">
        <v>6</v>
      </c>
      <c r="D56" s="5" t="s">
        <v>43</v>
      </c>
      <c r="E56" s="26">
        <v>15000000</v>
      </c>
      <c r="F56" s="26"/>
      <c r="G56" s="26">
        <f t="shared" si="10"/>
        <v>15000000</v>
      </c>
      <c r="H56" s="26"/>
      <c r="I56" s="26">
        <f t="shared" si="11"/>
        <v>15000000</v>
      </c>
      <c r="J56" s="7" t="s">
        <v>116</v>
      </c>
      <c r="K56" s="26" t="s">
        <v>129</v>
      </c>
      <c r="L56" s="5">
        <v>0</v>
      </c>
      <c r="M56" s="5" t="s">
        <v>117</v>
      </c>
      <c r="N56" s="5" t="s">
        <v>134</v>
      </c>
      <c r="O56" s="5">
        <v>22200000</v>
      </c>
      <c r="P56" s="5">
        <v>0</v>
      </c>
      <c r="Q56" s="26">
        <f t="shared" si="12"/>
        <v>15000000</v>
      </c>
      <c r="R56" s="26">
        <f t="shared" si="13"/>
        <v>15000000</v>
      </c>
      <c r="S56" s="26">
        <f t="shared" si="15"/>
        <v>0</v>
      </c>
      <c r="T56" s="26"/>
      <c r="U56" s="26">
        <f t="shared" si="16"/>
        <v>15000000</v>
      </c>
      <c r="V56" s="26"/>
      <c r="W56" s="26">
        <f t="shared" si="14"/>
        <v>15000000</v>
      </c>
      <c r="X56" s="16" t="s">
        <v>148</v>
      </c>
      <c r="Y56" s="5" t="s">
        <v>162</v>
      </c>
      <c r="Z56" s="5">
        <v>1</v>
      </c>
      <c r="AA56" s="5" t="s">
        <v>166</v>
      </c>
      <c r="AB56" s="17">
        <v>0</v>
      </c>
      <c r="AC56" s="27">
        <f t="shared" si="8"/>
        <v>15000000</v>
      </c>
      <c r="AD56" s="28">
        <f t="shared" si="9"/>
        <v>15000000</v>
      </c>
    </row>
    <row r="57" spans="1:30" ht="22.5" x14ac:dyDescent="0.25">
      <c r="A57" s="33">
        <v>313</v>
      </c>
      <c r="B57" s="33">
        <v>313</v>
      </c>
      <c r="C57" s="5" t="s">
        <v>6</v>
      </c>
      <c r="D57" s="5" t="s">
        <v>46</v>
      </c>
      <c r="E57" s="26">
        <v>1394</v>
      </c>
      <c r="F57" s="26"/>
      <c r="G57" s="26">
        <f t="shared" si="10"/>
        <v>1394</v>
      </c>
      <c r="H57" s="26"/>
      <c r="I57" s="26">
        <f t="shared" si="11"/>
        <v>1394</v>
      </c>
      <c r="J57" s="7" t="s">
        <v>116</v>
      </c>
      <c r="K57" s="26" t="s">
        <v>129</v>
      </c>
      <c r="L57" s="5">
        <v>0</v>
      </c>
      <c r="M57" s="5" t="s">
        <v>117</v>
      </c>
      <c r="N57" s="5" t="s">
        <v>134</v>
      </c>
      <c r="O57" s="5">
        <v>22200000</v>
      </c>
      <c r="P57" s="5">
        <v>0</v>
      </c>
      <c r="Q57" s="26">
        <f t="shared" si="12"/>
        <v>1394</v>
      </c>
      <c r="R57" s="26">
        <f t="shared" si="13"/>
        <v>1394</v>
      </c>
      <c r="S57" s="26">
        <f t="shared" si="15"/>
        <v>0</v>
      </c>
      <c r="T57" s="26"/>
      <c r="U57" s="26">
        <f t="shared" si="16"/>
        <v>1394</v>
      </c>
      <c r="V57" s="26"/>
      <c r="W57" s="26">
        <f t="shared" si="14"/>
        <v>1394</v>
      </c>
      <c r="X57" s="16" t="s">
        <v>151</v>
      </c>
      <c r="Y57" s="5" t="s">
        <v>157</v>
      </c>
      <c r="Z57" s="5">
        <v>1</v>
      </c>
      <c r="AA57" s="5" t="s">
        <v>166</v>
      </c>
      <c r="AB57" s="17">
        <v>0</v>
      </c>
      <c r="AC57" s="27">
        <f t="shared" si="8"/>
        <v>1394</v>
      </c>
      <c r="AD57" s="28">
        <f t="shared" si="9"/>
        <v>1394</v>
      </c>
    </row>
    <row r="58" spans="1:30" x14ac:dyDescent="0.25">
      <c r="A58" s="33">
        <v>313</v>
      </c>
      <c r="B58" s="33">
        <v>313</v>
      </c>
      <c r="C58" s="5" t="s">
        <v>6</v>
      </c>
      <c r="D58" s="5" t="s">
        <v>36</v>
      </c>
      <c r="E58" s="26">
        <v>0</v>
      </c>
      <c r="F58" s="26"/>
      <c r="G58" s="26">
        <f t="shared" si="10"/>
        <v>0</v>
      </c>
      <c r="H58" s="26"/>
      <c r="I58" s="26">
        <f t="shared" si="11"/>
        <v>0</v>
      </c>
      <c r="J58" s="7" t="s">
        <v>116</v>
      </c>
      <c r="K58" s="26" t="s">
        <v>129</v>
      </c>
      <c r="L58" s="5">
        <v>0</v>
      </c>
      <c r="M58" s="5" t="s">
        <v>117</v>
      </c>
      <c r="N58" s="5" t="s">
        <v>134</v>
      </c>
      <c r="O58" s="5">
        <v>22200000</v>
      </c>
      <c r="P58" s="5">
        <v>0</v>
      </c>
      <c r="Q58" s="26">
        <f t="shared" si="12"/>
        <v>0</v>
      </c>
      <c r="R58" s="26">
        <f t="shared" si="13"/>
        <v>0</v>
      </c>
      <c r="S58" s="26">
        <f t="shared" si="15"/>
        <v>0</v>
      </c>
      <c r="T58" s="26"/>
      <c r="U58" s="26">
        <f t="shared" si="16"/>
        <v>0</v>
      </c>
      <c r="V58" s="26"/>
      <c r="W58" s="26">
        <f t="shared" si="14"/>
        <v>0</v>
      </c>
      <c r="X58" s="16" t="s">
        <v>148</v>
      </c>
      <c r="Y58" s="5" t="s">
        <v>162</v>
      </c>
      <c r="Z58" s="5">
        <v>1</v>
      </c>
      <c r="AA58" s="5" t="s">
        <v>166</v>
      </c>
      <c r="AB58" s="17">
        <v>0</v>
      </c>
      <c r="AC58" s="27">
        <f t="shared" si="8"/>
        <v>0</v>
      </c>
      <c r="AD58" s="28">
        <f t="shared" si="9"/>
        <v>0</v>
      </c>
    </row>
    <row r="59" spans="1:30" x14ac:dyDescent="0.25">
      <c r="A59" s="33">
        <v>315</v>
      </c>
      <c r="B59" s="33">
        <v>315</v>
      </c>
      <c r="C59" s="5" t="s">
        <v>7</v>
      </c>
      <c r="D59" s="5" t="s">
        <v>34</v>
      </c>
      <c r="E59" s="26">
        <v>139052387</v>
      </c>
      <c r="F59" s="26">
        <v>133056803</v>
      </c>
      <c r="G59" s="26">
        <f t="shared" si="10"/>
        <v>5995584</v>
      </c>
      <c r="H59" s="26"/>
      <c r="I59" s="26">
        <f t="shared" si="11"/>
        <v>5995584</v>
      </c>
      <c r="J59" s="7" t="s">
        <v>116</v>
      </c>
      <c r="K59" s="26" t="s">
        <v>129</v>
      </c>
      <c r="L59" s="5">
        <v>0</v>
      </c>
      <c r="M59" s="5" t="s">
        <v>117</v>
      </c>
      <c r="N59" s="5" t="s">
        <v>134</v>
      </c>
      <c r="O59" s="5">
        <v>22200000</v>
      </c>
      <c r="P59" s="5">
        <v>0</v>
      </c>
      <c r="Q59" s="26">
        <f t="shared" si="12"/>
        <v>5995584</v>
      </c>
      <c r="R59" s="26">
        <f t="shared" si="13"/>
        <v>5995584</v>
      </c>
      <c r="S59" s="26">
        <f t="shared" si="15"/>
        <v>0</v>
      </c>
      <c r="T59" s="26"/>
      <c r="U59" s="26">
        <f t="shared" si="16"/>
        <v>5995584</v>
      </c>
      <c r="V59" s="26"/>
      <c r="W59" s="26">
        <f t="shared" si="14"/>
        <v>5995584</v>
      </c>
      <c r="X59" s="5" t="s">
        <v>141</v>
      </c>
      <c r="Y59" s="5" t="s">
        <v>154</v>
      </c>
      <c r="Z59" s="5">
        <v>1</v>
      </c>
      <c r="AA59" s="5" t="s">
        <v>166</v>
      </c>
      <c r="AB59" s="17">
        <v>0</v>
      </c>
      <c r="AC59" s="27">
        <f t="shared" si="8"/>
        <v>5995584</v>
      </c>
      <c r="AD59" s="28">
        <f t="shared" si="9"/>
        <v>5995584</v>
      </c>
    </row>
    <row r="60" spans="1:30" x14ac:dyDescent="0.25">
      <c r="A60" s="33">
        <v>315</v>
      </c>
      <c r="B60" s="33">
        <v>315</v>
      </c>
      <c r="C60" s="5" t="s">
        <v>7</v>
      </c>
      <c r="D60" s="5" t="s">
        <v>27</v>
      </c>
      <c r="E60" s="26">
        <v>35000000</v>
      </c>
      <c r="F60" s="26">
        <v>33677000</v>
      </c>
      <c r="G60" s="26">
        <f t="shared" si="10"/>
        <v>1323000</v>
      </c>
      <c r="H60" s="26"/>
      <c r="I60" s="26">
        <f t="shared" si="11"/>
        <v>1323000</v>
      </c>
      <c r="J60" s="7" t="s">
        <v>116</v>
      </c>
      <c r="K60" s="26" t="s">
        <v>129</v>
      </c>
      <c r="L60" s="5">
        <v>0</v>
      </c>
      <c r="M60" s="5" t="s">
        <v>117</v>
      </c>
      <c r="N60" s="5" t="s">
        <v>134</v>
      </c>
      <c r="O60" s="5">
        <v>22200000</v>
      </c>
      <c r="P60" s="5">
        <v>0</v>
      </c>
      <c r="Q60" s="26">
        <f t="shared" si="12"/>
        <v>1323000</v>
      </c>
      <c r="R60" s="26">
        <f t="shared" si="13"/>
        <v>1323000</v>
      </c>
      <c r="S60" s="26">
        <f t="shared" si="15"/>
        <v>0</v>
      </c>
      <c r="T60" s="26"/>
      <c r="U60" s="26">
        <f t="shared" si="16"/>
        <v>1323000</v>
      </c>
      <c r="V60" s="26"/>
      <c r="W60" s="26">
        <f t="shared" si="14"/>
        <v>1323000</v>
      </c>
      <c r="X60" s="16" t="s">
        <v>145</v>
      </c>
      <c r="Y60" s="5" t="s">
        <v>156</v>
      </c>
      <c r="Z60" s="5">
        <v>1</v>
      </c>
      <c r="AA60" s="5" t="s">
        <v>166</v>
      </c>
      <c r="AB60" s="17">
        <v>0</v>
      </c>
      <c r="AC60" s="27">
        <f t="shared" si="8"/>
        <v>1323000</v>
      </c>
      <c r="AD60" s="28">
        <f t="shared" si="9"/>
        <v>1323000</v>
      </c>
    </row>
    <row r="61" spans="1:30" x14ac:dyDescent="0.25">
      <c r="A61" s="33">
        <v>315</v>
      </c>
      <c r="B61" s="33">
        <v>315</v>
      </c>
      <c r="C61" s="5" t="s">
        <v>7</v>
      </c>
      <c r="D61" s="5" t="s">
        <v>44</v>
      </c>
      <c r="E61" s="26">
        <v>14400000</v>
      </c>
      <c r="F61" s="26"/>
      <c r="G61" s="26">
        <f t="shared" si="10"/>
        <v>14400000</v>
      </c>
      <c r="H61" s="26"/>
      <c r="I61" s="26">
        <f t="shared" si="11"/>
        <v>14400000</v>
      </c>
      <c r="J61" s="7" t="s">
        <v>116</v>
      </c>
      <c r="K61" s="26" t="s">
        <v>129</v>
      </c>
      <c r="L61" s="5">
        <v>0</v>
      </c>
      <c r="M61" s="5" t="s">
        <v>117</v>
      </c>
      <c r="N61" s="5" t="s">
        <v>134</v>
      </c>
      <c r="O61" s="5">
        <v>22200000</v>
      </c>
      <c r="P61" s="5">
        <v>0</v>
      </c>
      <c r="Q61" s="26">
        <f t="shared" si="12"/>
        <v>14400000</v>
      </c>
      <c r="R61" s="26">
        <f t="shared" si="13"/>
        <v>14400000</v>
      </c>
      <c r="S61" s="26">
        <f t="shared" si="15"/>
        <v>0</v>
      </c>
      <c r="T61" s="26"/>
      <c r="U61" s="26">
        <f t="shared" si="16"/>
        <v>14400000</v>
      </c>
      <c r="V61" s="26"/>
      <c r="W61" s="26">
        <f t="shared" si="14"/>
        <v>14400000</v>
      </c>
      <c r="X61" s="16" t="s">
        <v>149</v>
      </c>
      <c r="Y61" s="5" t="s">
        <v>161</v>
      </c>
      <c r="Z61" s="5">
        <v>1</v>
      </c>
      <c r="AA61" s="5" t="s">
        <v>166</v>
      </c>
      <c r="AB61" s="17">
        <v>0</v>
      </c>
      <c r="AC61" s="27">
        <f t="shared" si="8"/>
        <v>14400000</v>
      </c>
      <c r="AD61" s="28">
        <f t="shared" si="9"/>
        <v>14400000</v>
      </c>
    </row>
    <row r="62" spans="1:30" x14ac:dyDescent="0.25">
      <c r="A62" s="33">
        <v>315</v>
      </c>
      <c r="B62" s="33">
        <v>315</v>
      </c>
      <c r="C62" s="5" t="s">
        <v>7</v>
      </c>
      <c r="D62" s="5" t="s">
        <v>32</v>
      </c>
      <c r="E62" s="26">
        <v>4876000</v>
      </c>
      <c r="F62" s="26"/>
      <c r="G62" s="26">
        <f t="shared" si="10"/>
        <v>4876000</v>
      </c>
      <c r="H62" s="26"/>
      <c r="I62" s="26">
        <f t="shared" si="11"/>
        <v>4876000</v>
      </c>
      <c r="J62" s="7" t="s">
        <v>116</v>
      </c>
      <c r="K62" s="26" t="s">
        <v>129</v>
      </c>
      <c r="L62" s="5">
        <v>0</v>
      </c>
      <c r="M62" s="5" t="s">
        <v>117</v>
      </c>
      <c r="N62" s="5" t="s">
        <v>134</v>
      </c>
      <c r="O62" s="5">
        <v>22200000</v>
      </c>
      <c r="P62" s="5">
        <v>0</v>
      </c>
      <c r="Q62" s="26">
        <f t="shared" si="12"/>
        <v>4876000</v>
      </c>
      <c r="R62" s="26">
        <f t="shared" si="13"/>
        <v>4876000</v>
      </c>
      <c r="S62" s="26">
        <f t="shared" si="15"/>
        <v>0</v>
      </c>
      <c r="T62" s="26"/>
      <c r="U62" s="26">
        <f t="shared" si="16"/>
        <v>4876000</v>
      </c>
      <c r="V62" s="26"/>
      <c r="W62" s="26">
        <f t="shared" si="14"/>
        <v>4876000</v>
      </c>
      <c r="X62" s="16" t="s">
        <v>147</v>
      </c>
      <c r="Y62" s="5" t="s">
        <v>160</v>
      </c>
      <c r="Z62" s="5">
        <v>1</v>
      </c>
      <c r="AA62" s="5" t="s">
        <v>166</v>
      </c>
      <c r="AB62" s="17">
        <v>0</v>
      </c>
      <c r="AC62" s="27">
        <f t="shared" si="8"/>
        <v>4876000</v>
      </c>
      <c r="AD62" s="28">
        <f t="shared" si="9"/>
        <v>4876000</v>
      </c>
    </row>
    <row r="63" spans="1:30" x14ac:dyDescent="0.25">
      <c r="A63" s="33">
        <v>315</v>
      </c>
      <c r="B63" s="33">
        <v>315</v>
      </c>
      <c r="C63" s="5" t="s">
        <v>7</v>
      </c>
      <c r="D63" s="5" t="s">
        <v>81</v>
      </c>
      <c r="E63" s="26">
        <v>15688446.000000004</v>
      </c>
      <c r="F63" s="26">
        <v>15688446</v>
      </c>
      <c r="G63" s="26">
        <f t="shared" si="10"/>
        <v>0</v>
      </c>
      <c r="H63" s="26"/>
      <c r="I63" s="26">
        <f t="shared" si="11"/>
        <v>0</v>
      </c>
      <c r="J63" s="7" t="s">
        <v>116</v>
      </c>
      <c r="K63" s="26" t="s">
        <v>129</v>
      </c>
      <c r="L63" s="5">
        <v>0</v>
      </c>
      <c r="M63" s="5" t="s">
        <v>117</v>
      </c>
      <c r="N63" s="5" t="s">
        <v>134</v>
      </c>
      <c r="O63" s="5">
        <v>22200000</v>
      </c>
      <c r="P63" s="5">
        <v>0</v>
      </c>
      <c r="Q63" s="26">
        <f t="shared" si="12"/>
        <v>0</v>
      </c>
      <c r="R63" s="26">
        <f t="shared" si="13"/>
        <v>0</v>
      </c>
      <c r="S63" s="26">
        <f t="shared" si="15"/>
        <v>0</v>
      </c>
      <c r="T63" s="26"/>
      <c r="U63" s="26">
        <f t="shared" si="16"/>
        <v>0</v>
      </c>
      <c r="V63" s="26"/>
      <c r="W63" s="26">
        <f t="shared" si="14"/>
        <v>0</v>
      </c>
      <c r="X63" s="16" t="s">
        <v>146</v>
      </c>
      <c r="Y63" s="5" t="s">
        <v>150</v>
      </c>
      <c r="Z63" s="5">
        <v>1</v>
      </c>
      <c r="AA63" s="5" t="s">
        <v>166</v>
      </c>
      <c r="AB63" s="17">
        <v>0</v>
      </c>
      <c r="AC63" s="27">
        <f t="shared" si="8"/>
        <v>0</v>
      </c>
      <c r="AD63" s="28">
        <f t="shared" si="9"/>
        <v>0</v>
      </c>
    </row>
    <row r="64" spans="1:30" x14ac:dyDescent="0.25">
      <c r="A64" s="33">
        <v>315</v>
      </c>
      <c r="B64" s="33">
        <v>315</v>
      </c>
      <c r="C64" s="5" t="s">
        <v>7</v>
      </c>
      <c r="D64" s="5" t="s">
        <v>53</v>
      </c>
      <c r="E64" s="26">
        <v>11880000</v>
      </c>
      <c r="F64" s="26"/>
      <c r="G64" s="26">
        <f t="shared" si="10"/>
        <v>11880000</v>
      </c>
      <c r="H64" s="26"/>
      <c r="I64" s="26">
        <f t="shared" si="11"/>
        <v>11880000</v>
      </c>
      <c r="J64" s="7" t="s">
        <v>116</v>
      </c>
      <c r="K64" s="26" t="s">
        <v>129</v>
      </c>
      <c r="L64" s="5">
        <v>0</v>
      </c>
      <c r="M64" s="5" t="s">
        <v>117</v>
      </c>
      <c r="N64" s="5" t="s">
        <v>134</v>
      </c>
      <c r="O64" s="5">
        <v>22200000</v>
      </c>
      <c r="P64" s="5">
        <v>0</v>
      </c>
      <c r="Q64" s="26">
        <f t="shared" si="12"/>
        <v>11880000</v>
      </c>
      <c r="R64" s="26">
        <f t="shared" si="13"/>
        <v>11880000</v>
      </c>
      <c r="S64" s="26">
        <f t="shared" si="15"/>
        <v>0</v>
      </c>
      <c r="T64" s="26"/>
      <c r="U64" s="26">
        <f t="shared" si="16"/>
        <v>11880000</v>
      </c>
      <c r="V64" s="26"/>
      <c r="W64" s="26">
        <f t="shared" si="14"/>
        <v>11880000</v>
      </c>
      <c r="X64" s="16" t="s">
        <v>143</v>
      </c>
      <c r="Y64" s="5" t="s">
        <v>163</v>
      </c>
      <c r="Z64" s="5">
        <v>1</v>
      </c>
      <c r="AA64" s="5" t="s">
        <v>166</v>
      </c>
      <c r="AB64" s="17">
        <v>0</v>
      </c>
      <c r="AC64" s="27">
        <f t="shared" si="8"/>
        <v>11880000</v>
      </c>
      <c r="AD64" s="28">
        <f t="shared" si="9"/>
        <v>11880000</v>
      </c>
    </row>
    <row r="65" spans="1:30" x14ac:dyDescent="0.25">
      <c r="A65" s="33">
        <v>315</v>
      </c>
      <c r="B65" s="33">
        <v>315</v>
      </c>
      <c r="C65" s="5" t="s">
        <v>7</v>
      </c>
      <c r="D65" s="5" t="s">
        <v>35</v>
      </c>
      <c r="E65" s="26">
        <v>15000000</v>
      </c>
      <c r="F65" s="26">
        <v>10309810</v>
      </c>
      <c r="G65" s="26">
        <f t="shared" si="10"/>
        <v>4690190</v>
      </c>
      <c r="H65" s="26"/>
      <c r="I65" s="26">
        <f t="shared" si="11"/>
        <v>4690190</v>
      </c>
      <c r="J65" s="7" t="s">
        <v>116</v>
      </c>
      <c r="K65" s="26" t="s">
        <v>129</v>
      </c>
      <c r="L65" s="5">
        <v>0</v>
      </c>
      <c r="M65" s="5" t="s">
        <v>117</v>
      </c>
      <c r="N65" s="5" t="s">
        <v>134</v>
      </c>
      <c r="O65" s="5">
        <v>22200000</v>
      </c>
      <c r="P65" s="5">
        <v>0</v>
      </c>
      <c r="Q65" s="26">
        <f t="shared" si="12"/>
        <v>4690190</v>
      </c>
      <c r="R65" s="26">
        <f t="shared" si="13"/>
        <v>4690190</v>
      </c>
      <c r="S65" s="26">
        <f t="shared" si="15"/>
        <v>0</v>
      </c>
      <c r="T65" s="26"/>
      <c r="U65" s="26">
        <f t="shared" si="16"/>
        <v>4690190</v>
      </c>
      <c r="V65" s="26"/>
      <c r="W65" s="26">
        <f t="shared" si="14"/>
        <v>4690190</v>
      </c>
      <c r="X65" s="16" t="s">
        <v>143</v>
      </c>
      <c r="Y65" s="5" t="s">
        <v>163</v>
      </c>
      <c r="Z65" s="5">
        <v>1</v>
      </c>
      <c r="AA65" s="5" t="s">
        <v>166</v>
      </c>
      <c r="AB65" s="17">
        <v>0</v>
      </c>
      <c r="AC65" s="27">
        <f t="shared" si="8"/>
        <v>4690190</v>
      </c>
      <c r="AD65" s="28">
        <f t="shared" si="9"/>
        <v>4690190</v>
      </c>
    </row>
    <row r="66" spans="1:30" x14ac:dyDescent="0.25">
      <c r="A66" s="33">
        <v>315</v>
      </c>
      <c r="B66" s="33">
        <v>315</v>
      </c>
      <c r="C66" s="5" t="s">
        <v>7</v>
      </c>
      <c r="D66" s="5" t="s">
        <v>45</v>
      </c>
      <c r="E66" s="26">
        <v>27200000</v>
      </c>
      <c r="F66" s="26"/>
      <c r="G66" s="26">
        <f t="shared" si="10"/>
        <v>27200000</v>
      </c>
      <c r="H66" s="26"/>
      <c r="I66" s="26">
        <f t="shared" si="11"/>
        <v>27200000</v>
      </c>
      <c r="J66" s="7" t="s">
        <v>116</v>
      </c>
      <c r="K66" s="26" t="s">
        <v>129</v>
      </c>
      <c r="L66" s="5">
        <v>0</v>
      </c>
      <c r="M66" s="5" t="s">
        <v>117</v>
      </c>
      <c r="N66" s="5" t="s">
        <v>134</v>
      </c>
      <c r="O66" s="5">
        <v>22200000</v>
      </c>
      <c r="P66" s="5">
        <v>0</v>
      </c>
      <c r="Q66" s="26">
        <f t="shared" si="12"/>
        <v>27200000</v>
      </c>
      <c r="R66" s="26">
        <f t="shared" si="13"/>
        <v>27200000</v>
      </c>
      <c r="S66" s="26">
        <f t="shared" si="15"/>
        <v>0</v>
      </c>
      <c r="T66" s="26"/>
      <c r="U66" s="26">
        <f t="shared" si="16"/>
        <v>27200000</v>
      </c>
      <c r="V66" s="26"/>
      <c r="W66" s="26">
        <f t="shared" si="14"/>
        <v>27200000</v>
      </c>
      <c r="X66" s="16" t="s">
        <v>148</v>
      </c>
      <c r="Y66" s="5" t="s">
        <v>162</v>
      </c>
      <c r="Z66" s="5">
        <v>1</v>
      </c>
      <c r="AA66" s="5" t="s">
        <v>166</v>
      </c>
      <c r="AB66" s="17">
        <v>0</v>
      </c>
      <c r="AC66" s="27">
        <f t="shared" si="8"/>
        <v>27200000</v>
      </c>
      <c r="AD66" s="28">
        <f t="shared" si="9"/>
        <v>27200000</v>
      </c>
    </row>
    <row r="67" spans="1:30" x14ac:dyDescent="0.25">
      <c r="A67" s="33">
        <v>315</v>
      </c>
      <c r="B67" s="33">
        <v>315</v>
      </c>
      <c r="C67" s="5" t="s">
        <v>7</v>
      </c>
      <c r="D67" s="5" t="s">
        <v>36</v>
      </c>
      <c r="E67" s="26">
        <v>13329358</v>
      </c>
      <c r="F67" s="26">
        <v>13329358</v>
      </c>
      <c r="G67" s="26">
        <f t="shared" si="10"/>
        <v>0</v>
      </c>
      <c r="H67" s="26"/>
      <c r="I67" s="26">
        <f t="shared" si="11"/>
        <v>0</v>
      </c>
      <c r="J67" s="7" t="s">
        <v>116</v>
      </c>
      <c r="K67" s="26" t="s">
        <v>129</v>
      </c>
      <c r="L67" s="5">
        <v>0</v>
      </c>
      <c r="M67" s="5" t="s">
        <v>117</v>
      </c>
      <c r="N67" s="5" t="s">
        <v>134</v>
      </c>
      <c r="O67" s="5">
        <v>22200000</v>
      </c>
      <c r="P67" s="5">
        <v>0</v>
      </c>
      <c r="Q67" s="26">
        <f t="shared" si="12"/>
        <v>0</v>
      </c>
      <c r="R67" s="26">
        <f t="shared" si="13"/>
        <v>0</v>
      </c>
      <c r="S67" s="26">
        <f t="shared" si="15"/>
        <v>0</v>
      </c>
      <c r="T67" s="26"/>
      <c r="U67" s="26">
        <f t="shared" si="16"/>
        <v>0</v>
      </c>
      <c r="V67" s="26"/>
      <c r="W67" s="26">
        <f t="shared" si="14"/>
        <v>0</v>
      </c>
      <c r="X67" s="16" t="s">
        <v>148</v>
      </c>
      <c r="Y67" s="5" t="s">
        <v>162</v>
      </c>
      <c r="Z67" s="5">
        <v>1</v>
      </c>
      <c r="AA67" s="5" t="s">
        <v>166</v>
      </c>
      <c r="AB67" s="17">
        <v>0</v>
      </c>
      <c r="AC67" s="27">
        <f t="shared" si="8"/>
        <v>0</v>
      </c>
      <c r="AD67" s="28">
        <f t="shared" si="9"/>
        <v>0</v>
      </c>
    </row>
    <row r="68" spans="1:30" x14ac:dyDescent="0.25">
      <c r="A68" s="33">
        <v>317</v>
      </c>
      <c r="B68" s="33">
        <v>317</v>
      </c>
      <c r="C68" s="5" t="s">
        <v>8</v>
      </c>
      <c r="D68" s="5" t="s">
        <v>34</v>
      </c>
      <c r="E68" s="26">
        <v>51955000.000000007</v>
      </c>
      <c r="F68" s="26">
        <v>51955000</v>
      </c>
      <c r="G68" s="26">
        <f t="shared" ref="G68:G99" si="17">+E68-F68</f>
        <v>0</v>
      </c>
      <c r="H68" s="26"/>
      <c r="I68" s="26">
        <f t="shared" ref="I68:I99" si="18">+G68+H68</f>
        <v>0</v>
      </c>
      <c r="J68" s="7" t="s">
        <v>116</v>
      </c>
      <c r="K68" s="26" t="s">
        <v>129</v>
      </c>
      <c r="L68" s="5">
        <v>0</v>
      </c>
      <c r="M68" s="5" t="s">
        <v>117</v>
      </c>
      <c r="N68" s="5" t="s">
        <v>134</v>
      </c>
      <c r="O68" s="5">
        <v>1</v>
      </c>
      <c r="P68" s="5">
        <v>0</v>
      </c>
      <c r="Q68" s="26">
        <f t="shared" ref="Q68:Q99" si="19">+I68</f>
        <v>0</v>
      </c>
      <c r="R68" s="26">
        <f t="shared" ref="R68:R99" si="20">+Q68</f>
        <v>0</v>
      </c>
      <c r="S68" s="26">
        <f t="shared" si="15"/>
        <v>0</v>
      </c>
      <c r="T68" s="26"/>
      <c r="U68" s="26">
        <f t="shared" si="16"/>
        <v>0</v>
      </c>
      <c r="V68" s="26"/>
      <c r="W68" s="26">
        <f t="shared" ref="W68:W99" si="21">SUM(S68:V68)</f>
        <v>0</v>
      </c>
      <c r="X68" s="5" t="s">
        <v>141</v>
      </c>
      <c r="Y68" s="5" t="s">
        <v>154</v>
      </c>
      <c r="Z68" s="5">
        <v>1</v>
      </c>
      <c r="AA68" s="5" t="s">
        <v>166</v>
      </c>
      <c r="AB68" s="17">
        <v>0</v>
      </c>
      <c r="AC68" s="27">
        <f t="shared" si="8"/>
        <v>0</v>
      </c>
      <c r="AD68" s="28">
        <f t="shared" si="9"/>
        <v>0</v>
      </c>
    </row>
    <row r="69" spans="1:30" x14ac:dyDescent="0.25">
      <c r="A69" s="33">
        <v>317</v>
      </c>
      <c r="B69" s="33">
        <v>317</v>
      </c>
      <c r="C69" s="5" t="s">
        <v>8</v>
      </c>
      <c r="D69" s="5" t="s">
        <v>82</v>
      </c>
      <c r="E69" s="26">
        <v>1636264</v>
      </c>
      <c r="F69" s="26">
        <v>213871.57</v>
      </c>
      <c r="G69" s="26">
        <f t="shared" si="17"/>
        <v>1422392.43</v>
      </c>
      <c r="H69" s="26"/>
      <c r="I69" s="26">
        <f t="shared" si="18"/>
        <v>1422392.43</v>
      </c>
      <c r="J69" s="7" t="s">
        <v>116</v>
      </c>
      <c r="K69" s="26" t="s">
        <v>129</v>
      </c>
      <c r="L69" s="5">
        <v>0</v>
      </c>
      <c r="M69" s="5" t="s">
        <v>117</v>
      </c>
      <c r="N69" s="5" t="s">
        <v>134</v>
      </c>
      <c r="O69" s="5">
        <v>1</v>
      </c>
      <c r="P69" s="5">
        <v>0</v>
      </c>
      <c r="Q69" s="26">
        <f t="shared" si="19"/>
        <v>1422392.43</v>
      </c>
      <c r="R69" s="26">
        <f t="shared" si="20"/>
        <v>1422392.43</v>
      </c>
      <c r="S69" s="26">
        <f t="shared" si="15"/>
        <v>0</v>
      </c>
      <c r="T69" s="26"/>
      <c r="U69" s="26">
        <f t="shared" si="16"/>
        <v>1422392.43</v>
      </c>
      <c r="V69" s="26"/>
      <c r="W69" s="26">
        <f t="shared" si="21"/>
        <v>1422392.43</v>
      </c>
      <c r="X69" s="16" t="s">
        <v>146</v>
      </c>
      <c r="Y69" s="5" t="s">
        <v>150</v>
      </c>
      <c r="Z69" s="5">
        <v>1</v>
      </c>
      <c r="AA69" s="5" t="s">
        <v>166</v>
      </c>
      <c r="AB69" s="17">
        <v>0</v>
      </c>
      <c r="AC69" s="27">
        <f t="shared" si="8"/>
        <v>1422392.43</v>
      </c>
      <c r="AD69" s="28">
        <f t="shared" si="9"/>
        <v>1422392.43</v>
      </c>
    </row>
    <row r="70" spans="1:30" x14ac:dyDescent="0.25">
      <c r="A70" s="33">
        <v>317</v>
      </c>
      <c r="B70" s="33">
        <v>317</v>
      </c>
      <c r="C70" s="5" t="s">
        <v>8</v>
      </c>
      <c r="D70" s="5" t="s">
        <v>32</v>
      </c>
      <c r="E70" s="26">
        <v>1757154</v>
      </c>
      <c r="F70" s="26">
        <v>1757154</v>
      </c>
      <c r="G70" s="26">
        <f t="shared" si="17"/>
        <v>0</v>
      </c>
      <c r="H70" s="26"/>
      <c r="I70" s="26">
        <f t="shared" si="18"/>
        <v>0</v>
      </c>
      <c r="J70" s="7" t="s">
        <v>116</v>
      </c>
      <c r="K70" s="26" t="s">
        <v>129</v>
      </c>
      <c r="L70" s="5">
        <v>0</v>
      </c>
      <c r="M70" s="5" t="s">
        <v>117</v>
      </c>
      <c r="N70" s="5" t="s">
        <v>134</v>
      </c>
      <c r="O70" s="5">
        <v>1</v>
      </c>
      <c r="P70" s="5">
        <v>0</v>
      </c>
      <c r="Q70" s="26">
        <f t="shared" si="19"/>
        <v>0</v>
      </c>
      <c r="R70" s="26">
        <f t="shared" si="20"/>
        <v>0</v>
      </c>
      <c r="S70" s="26">
        <f t="shared" ref="S70:S101" si="22">+H70</f>
        <v>0</v>
      </c>
      <c r="T70" s="26"/>
      <c r="U70" s="26">
        <f t="shared" ref="U70:U101" si="23">+G70</f>
        <v>0</v>
      </c>
      <c r="V70" s="26"/>
      <c r="W70" s="26">
        <f t="shared" si="21"/>
        <v>0</v>
      </c>
      <c r="X70" s="16" t="s">
        <v>147</v>
      </c>
      <c r="Y70" s="5" t="s">
        <v>160</v>
      </c>
      <c r="Z70" s="5">
        <v>1</v>
      </c>
      <c r="AA70" s="5" t="s">
        <v>166</v>
      </c>
      <c r="AB70" s="17">
        <v>0</v>
      </c>
      <c r="AC70" s="27">
        <f t="shared" si="8"/>
        <v>0</v>
      </c>
      <c r="AD70" s="28">
        <f t="shared" si="9"/>
        <v>0</v>
      </c>
    </row>
    <row r="71" spans="1:30" x14ac:dyDescent="0.25">
      <c r="A71" s="37">
        <v>320</v>
      </c>
      <c r="B71" s="37">
        <v>368</v>
      </c>
      <c r="C71" s="5" t="s">
        <v>9</v>
      </c>
      <c r="D71" s="5" t="s">
        <v>24</v>
      </c>
      <c r="E71" s="26">
        <v>0</v>
      </c>
      <c r="F71" s="26"/>
      <c r="G71" s="26">
        <f t="shared" si="17"/>
        <v>0</v>
      </c>
      <c r="H71" s="26"/>
      <c r="I71" s="26">
        <f t="shared" si="18"/>
        <v>0</v>
      </c>
      <c r="J71" s="7" t="s">
        <v>116</v>
      </c>
      <c r="K71" s="7" t="s">
        <v>129</v>
      </c>
      <c r="L71" s="5">
        <v>0</v>
      </c>
      <c r="M71" s="5" t="s">
        <v>117</v>
      </c>
      <c r="N71" s="5" t="s">
        <v>134</v>
      </c>
      <c r="O71" s="5">
        <v>1</v>
      </c>
      <c r="P71" s="5">
        <v>0</v>
      </c>
      <c r="Q71" s="26">
        <f t="shared" si="19"/>
        <v>0</v>
      </c>
      <c r="R71" s="26">
        <f t="shared" si="20"/>
        <v>0</v>
      </c>
      <c r="S71" s="26">
        <f t="shared" si="22"/>
        <v>0</v>
      </c>
      <c r="T71" s="26"/>
      <c r="U71" s="26">
        <f t="shared" si="23"/>
        <v>0</v>
      </c>
      <c r="V71" s="26"/>
      <c r="W71" s="26">
        <f t="shared" si="21"/>
        <v>0</v>
      </c>
      <c r="X71" s="16" t="s">
        <v>148</v>
      </c>
      <c r="Y71" s="5" t="s">
        <v>162</v>
      </c>
      <c r="Z71" s="5">
        <v>1</v>
      </c>
      <c r="AA71" s="5" t="s">
        <v>166</v>
      </c>
      <c r="AB71" s="17">
        <v>0</v>
      </c>
      <c r="AC71" s="27">
        <f t="shared" ref="AC71:AC134" si="24">Q71</f>
        <v>0</v>
      </c>
      <c r="AD71" s="28">
        <f t="shared" ref="AD71:AD134" si="25">R71</f>
        <v>0</v>
      </c>
    </row>
    <row r="72" spans="1:30" x14ac:dyDescent="0.25">
      <c r="A72" s="37">
        <v>320</v>
      </c>
      <c r="B72" s="37">
        <v>368</v>
      </c>
      <c r="C72" s="5" t="s">
        <v>9</v>
      </c>
      <c r="D72" s="5" t="s">
        <v>25</v>
      </c>
      <c r="E72" s="26">
        <v>172160000</v>
      </c>
      <c r="F72" s="26">
        <v>161166666</v>
      </c>
      <c r="G72" s="26">
        <f t="shared" si="17"/>
        <v>10993334</v>
      </c>
      <c r="H72" s="26"/>
      <c r="I72" s="26">
        <f t="shared" si="18"/>
        <v>10993334</v>
      </c>
      <c r="J72" s="7" t="s">
        <v>116</v>
      </c>
      <c r="K72" s="7" t="s">
        <v>129</v>
      </c>
      <c r="L72" s="5">
        <v>0</v>
      </c>
      <c r="M72" s="5" t="s">
        <v>117</v>
      </c>
      <c r="N72" s="5" t="s">
        <v>134</v>
      </c>
      <c r="O72" s="5">
        <v>1</v>
      </c>
      <c r="P72" s="5">
        <v>0</v>
      </c>
      <c r="Q72" s="26">
        <f t="shared" si="19"/>
        <v>10993334</v>
      </c>
      <c r="R72" s="26">
        <f t="shared" si="20"/>
        <v>10993334</v>
      </c>
      <c r="S72" s="26">
        <f t="shared" si="22"/>
        <v>0</v>
      </c>
      <c r="T72" s="26"/>
      <c r="U72" s="26">
        <f t="shared" si="23"/>
        <v>10993334</v>
      </c>
      <c r="V72" s="26"/>
      <c r="W72" s="26">
        <f t="shared" si="21"/>
        <v>10993334</v>
      </c>
      <c r="X72" s="5" t="s">
        <v>141</v>
      </c>
      <c r="Y72" s="5" t="s">
        <v>154</v>
      </c>
      <c r="Z72" s="5">
        <v>1</v>
      </c>
      <c r="AA72" s="5" t="s">
        <v>166</v>
      </c>
      <c r="AB72" s="17">
        <v>0</v>
      </c>
      <c r="AC72" s="27">
        <f t="shared" si="24"/>
        <v>10993334</v>
      </c>
      <c r="AD72" s="28">
        <f t="shared" si="25"/>
        <v>10993334</v>
      </c>
    </row>
    <row r="73" spans="1:30" x14ac:dyDescent="0.25">
      <c r="A73" s="37">
        <v>320</v>
      </c>
      <c r="B73" s="37">
        <v>368</v>
      </c>
      <c r="C73" s="5" t="s">
        <v>9</v>
      </c>
      <c r="D73" s="5" t="s">
        <v>26</v>
      </c>
      <c r="E73" s="26">
        <v>13600000</v>
      </c>
      <c r="F73" s="26">
        <v>13600000</v>
      </c>
      <c r="G73" s="26">
        <f t="shared" si="17"/>
        <v>0</v>
      </c>
      <c r="H73" s="26"/>
      <c r="I73" s="26">
        <f t="shared" si="18"/>
        <v>0</v>
      </c>
      <c r="J73" s="7" t="s">
        <v>116</v>
      </c>
      <c r="K73" s="7" t="s">
        <v>129</v>
      </c>
      <c r="L73" s="5">
        <v>0</v>
      </c>
      <c r="M73" s="5" t="s">
        <v>117</v>
      </c>
      <c r="N73" s="5" t="s">
        <v>134</v>
      </c>
      <c r="O73" s="5">
        <v>1</v>
      </c>
      <c r="P73" s="5">
        <v>0</v>
      </c>
      <c r="Q73" s="26">
        <f t="shared" si="19"/>
        <v>0</v>
      </c>
      <c r="R73" s="26">
        <f t="shared" si="20"/>
        <v>0</v>
      </c>
      <c r="S73" s="26">
        <f t="shared" si="22"/>
        <v>0</v>
      </c>
      <c r="T73" s="26"/>
      <c r="U73" s="26">
        <f t="shared" si="23"/>
        <v>0</v>
      </c>
      <c r="V73" s="26"/>
      <c r="W73" s="26">
        <f t="shared" si="21"/>
        <v>0</v>
      </c>
      <c r="X73" s="16" t="s">
        <v>146</v>
      </c>
      <c r="Y73" s="5" t="s">
        <v>150</v>
      </c>
      <c r="Z73" s="5">
        <v>1</v>
      </c>
      <c r="AA73" s="5" t="s">
        <v>166</v>
      </c>
      <c r="AB73" s="17">
        <v>0</v>
      </c>
      <c r="AC73" s="27">
        <f t="shared" si="24"/>
        <v>0</v>
      </c>
      <c r="AD73" s="28">
        <f t="shared" si="25"/>
        <v>0</v>
      </c>
    </row>
    <row r="74" spans="1:30" x14ac:dyDescent="0.25">
      <c r="A74" s="37">
        <v>320</v>
      </c>
      <c r="B74" s="37">
        <v>368</v>
      </c>
      <c r="C74" s="5" t="s">
        <v>9</v>
      </c>
      <c r="D74" s="5" t="s">
        <v>27</v>
      </c>
      <c r="E74" s="26">
        <v>112245000</v>
      </c>
      <c r="F74" s="26">
        <v>0</v>
      </c>
      <c r="G74" s="26">
        <f t="shared" si="17"/>
        <v>112245000</v>
      </c>
      <c r="H74" s="26"/>
      <c r="I74" s="26">
        <f t="shared" si="18"/>
        <v>112245000</v>
      </c>
      <c r="J74" s="7" t="s">
        <v>116</v>
      </c>
      <c r="K74" s="7" t="s">
        <v>129</v>
      </c>
      <c r="L74" s="5">
        <v>0</v>
      </c>
      <c r="M74" s="5" t="s">
        <v>117</v>
      </c>
      <c r="N74" s="5" t="s">
        <v>134</v>
      </c>
      <c r="O74" s="5">
        <v>1</v>
      </c>
      <c r="P74" s="5">
        <v>0</v>
      </c>
      <c r="Q74" s="26">
        <f t="shared" si="19"/>
        <v>112245000</v>
      </c>
      <c r="R74" s="26">
        <f t="shared" si="20"/>
        <v>112245000</v>
      </c>
      <c r="S74" s="26">
        <f t="shared" si="22"/>
        <v>0</v>
      </c>
      <c r="T74" s="26"/>
      <c r="U74" s="26">
        <f t="shared" si="23"/>
        <v>112245000</v>
      </c>
      <c r="V74" s="26"/>
      <c r="W74" s="26">
        <f t="shared" si="21"/>
        <v>112245000</v>
      </c>
      <c r="X74" s="16" t="s">
        <v>145</v>
      </c>
      <c r="Y74" s="5" t="s">
        <v>156</v>
      </c>
      <c r="Z74" s="5">
        <v>1</v>
      </c>
      <c r="AA74" s="5" t="s">
        <v>166</v>
      </c>
      <c r="AB74" s="17">
        <v>0</v>
      </c>
      <c r="AC74" s="27">
        <f t="shared" si="24"/>
        <v>112245000</v>
      </c>
      <c r="AD74" s="28">
        <f t="shared" si="25"/>
        <v>112245000</v>
      </c>
    </row>
    <row r="75" spans="1:30" x14ac:dyDescent="0.25">
      <c r="A75" s="33">
        <v>322</v>
      </c>
      <c r="B75" s="33">
        <v>369</v>
      </c>
      <c r="C75" s="5" t="s">
        <v>11</v>
      </c>
      <c r="D75" s="5" t="s">
        <v>25</v>
      </c>
      <c r="E75" s="26">
        <v>1250542277.7</v>
      </c>
      <c r="F75" s="26">
        <v>853051552.33000004</v>
      </c>
      <c r="G75" s="26">
        <f t="shared" si="17"/>
        <v>397490725.37</v>
      </c>
      <c r="H75" s="26">
        <v>173997000</v>
      </c>
      <c r="I75" s="26">
        <f t="shared" si="18"/>
        <v>571487725.37</v>
      </c>
      <c r="J75" s="7" t="s">
        <v>116</v>
      </c>
      <c r="K75" s="7" t="s">
        <v>129</v>
      </c>
      <c r="L75" s="5">
        <v>0</v>
      </c>
      <c r="M75" s="5" t="s">
        <v>117</v>
      </c>
      <c r="N75" s="5" t="s">
        <v>134</v>
      </c>
      <c r="O75" s="5">
        <v>1</v>
      </c>
      <c r="P75" s="5">
        <v>0</v>
      </c>
      <c r="Q75" s="26">
        <f t="shared" si="19"/>
        <v>571487725.37</v>
      </c>
      <c r="R75" s="26">
        <f t="shared" si="20"/>
        <v>571487725.37</v>
      </c>
      <c r="S75" s="26">
        <f t="shared" si="22"/>
        <v>173997000</v>
      </c>
      <c r="T75" s="26"/>
      <c r="U75" s="26">
        <f t="shared" si="23"/>
        <v>397490725.37</v>
      </c>
      <c r="V75" s="26"/>
      <c r="W75" s="26">
        <f t="shared" si="21"/>
        <v>571487725.37</v>
      </c>
      <c r="X75" s="5" t="s">
        <v>141</v>
      </c>
      <c r="Y75" s="5" t="s">
        <v>154</v>
      </c>
      <c r="Z75" s="5">
        <v>1</v>
      </c>
      <c r="AA75" s="5" t="s">
        <v>166</v>
      </c>
      <c r="AB75" s="17">
        <v>0</v>
      </c>
      <c r="AC75" s="27">
        <f t="shared" si="24"/>
        <v>571487725.37</v>
      </c>
      <c r="AD75" s="28">
        <f t="shared" si="25"/>
        <v>571487725.37</v>
      </c>
    </row>
    <row r="76" spans="1:30" x14ac:dyDescent="0.25">
      <c r="A76" s="33">
        <v>322</v>
      </c>
      <c r="B76" s="33">
        <v>369</v>
      </c>
      <c r="C76" s="5" t="s">
        <v>11</v>
      </c>
      <c r="D76" s="5" t="s">
        <v>24</v>
      </c>
      <c r="E76" s="26">
        <v>2287840745.8000002</v>
      </c>
      <c r="F76" s="26">
        <v>1526810173.8900001</v>
      </c>
      <c r="G76" s="26">
        <f t="shared" si="17"/>
        <v>761030571.91000009</v>
      </c>
      <c r="H76" s="26">
        <v>-18313823.5</v>
      </c>
      <c r="I76" s="26">
        <f t="shared" si="18"/>
        <v>742716748.41000009</v>
      </c>
      <c r="J76" s="7" t="s">
        <v>116</v>
      </c>
      <c r="K76" s="7" t="s">
        <v>129</v>
      </c>
      <c r="L76" s="5">
        <v>0</v>
      </c>
      <c r="M76" s="5" t="s">
        <v>117</v>
      </c>
      <c r="N76" s="5" t="s">
        <v>134</v>
      </c>
      <c r="O76" s="5">
        <v>1</v>
      </c>
      <c r="P76" s="5">
        <v>0</v>
      </c>
      <c r="Q76" s="26">
        <f t="shared" si="19"/>
        <v>742716748.41000009</v>
      </c>
      <c r="R76" s="26">
        <f t="shared" si="20"/>
        <v>742716748.41000009</v>
      </c>
      <c r="S76" s="26">
        <f t="shared" si="22"/>
        <v>-18313823.5</v>
      </c>
      <c r="T76" s="26"/>
      <c r="U76" s="26">
        <f t="shared" si="23"/>
        <v>761030571.91000009</v>
      </c>
      <c r="V76" s="26"/>
      <c r="W76" s="26">
        <f t="shared" si="21"/>
        <v>742716748.41000009</v>
      </c>
      <c r="X76" s="16" t="s">
        <v>148</v>
      </c>
      <c r="Y76" s="5" t="s">
        <v>162</v>
      </c>
      <c r="Z76" s="5">
        <v>1</v>
      </c>
      <c r="AA76" s="5" t="s">
        <v>166</v>
      </c>
      <c r="AB76" s="17">
        <v>0</v>
      </c>
      <c r="AC76" s="27">
        <f t="shared" si="24"/>
        <v>742716748.41000009</v>
      </c>
      <c r="AD76" s="28">
        <f t="shared" si="25"/>
        <v>742716748.41000009</v>
      </c>
    </row>
    <row r="77" spans="1:30" x14ac:dyDescent="0.25">
      <c r="A77" s="33">
        <v>322</v>
      </c>
      <c r="B77" s="33">
        <v>369</v>
      </c>
      <c r="C77" s="5" t="s">
        <v>11</v>
      </c>
      <c r="D77" s="5" t="s">
        <v>27</v>
      </c>
      <c r="E77" s="26">
        <v>536321605</v>
      </c>
      <c r="F77" s="26">
        <v>103920593.88</v>
      </c>
      <c r="G77" s="26">
        <f t="shared" si="17"/>
        <v>432401011.12</v>
      </c>
      <c r="H77" s="26"/>
      <c r="I77" s="26">
        <f t="shared" si="18"/>
        <v>432401011.12</v>
      </c>
      <c r="J77" s="7" t="s">
        <v>116</v>
      </c>
      <c r="K77" s="7" t="s">
        <v>129</v>
      </c>
      <c r="L77" s="5">
        <v>0</v>
      </c>
      <c r="M77" s="5" t="s">
        <v>117</v>
      </c>
      <c r="N77" s="5" t="s">
        <v>134</v>
      </c>
      <c r="O77" s="5">
        <v>1</v>
      </c>
      <c r="P77" s="5">
        <v>0</v>
      </c>
      <c r="Q77" s="26">
        <f t="shared" si="19"/>
        <v>432401011.12</v>
      </c>
      <c r="R77" s="26">
        <f t="shared" si="20"/>
        <v>432401011.12</v>
      </c>
      <c r="S77" s="26">
        <f t="shared" si="22"/>
        <v>0</v>
      </c>
      <c r="T77" s="26"/>
      <c r="U77" s="26">
        <f t="shared" si="23"/>
        <v>432401011.12</v>
      </c>
      <c r="V77" s="26"/>
      <c r="W77" s="26">
        <f t="shared" si="21"/>
        <v>432401011.12</v>
      </c>
      <c r="X77" s="16" t="s">
        <v>145</v>
      </c>
      <c r="Y77" s="5" t="s">
        <v>156</v>
      </c>
      <c r="Z77" s="5">
        <v>1</v>
      </c>
      <c r="AA77" s="5" t="s">
        <v>166</v>
      </c>
      <c r="AB77" s="17">
        <v>0</v>
      </c>
      <c r="AC77" s="27">
        <f t="shared" si="24"/>
        <v>432401011.12</v>
      </c>
      <c r="AD77" s="28">
        <f t="shared" si="25"/>
        <v>432401011.12</v>
      </c>
    </row>
    <row r="78" spans="1:30" x14ac:dyDescent="0.25">
      <c r="A78" s="33">
        <v>322</v>
      </c>
      <c r="B78" s="33">
        <v>369</v>
      </c>
      <c r="C78" s="5" t="s">
        <v>11</v>
      </c>
      <c r="D78" s="5" t="s">
        <v>28</v>
      </c>
      <c r="E78" s="26">
        <v>382513861.5</v>
      </c>
      <c r="F78" s="26">
        <v>56763240</v>
      </c>
      <c r="G78" s="26">
        <f t="shared" si="17"/>
        <v>325750621.5</v>
      </c>
      <c r="H78" s="26">
        <v>142209346</v>
      </c>
      <c r="I78" s="26">
        <f t="shared" si="18"/>
        <v>467959967.5</v>
      </c>
      <c r="J78" s="7" t="s">
        <v>116</v>
      </c>
      <c r="K78" s="7" t="s">
        <v>129</v>
      </c>
      <c r="L78" s="5">
        <v>0</v>
      </c>
      <c r="M78" s="5" t="s">
        <v>117</v>
      </c>
      <c r="N78" s="5" t="s">
        <v>134</v>
      </c>
      <c r="O78" s="5">
        <v>1</v>
      </c>
      <c r="P78" s="5">
        <v>0</v>
      </c>
      <c r="Q78" s="26">
        <f t="shared" si="19"/>
        <v>467959967.5</v>
      </c>
      <c r="R78" s="26">
        <f t="shared" si="20"/>
        <v>467959967.5</v>
      </c>
      <c r="S78" s="26">
        <f t="shared" si="22"/>
        <v>142209346</v>
      </c>
      <c r="T78" s="26"/>
      <c r="U78" s="26">
        <f t="shared" si="23"/>
        <v>325750621.5</v>
      </c>
      <c r="V78" s="26"/>
      <c r="W78" s="26">
        <f t="shared" si="21"/>
        <v>467959967.5</v>
      </c>
      <c r="X78" s="16" t="s">
        <v>147</v>
      </c>
      <c r="Y78" s="5" t="s">
        <v>160</v>
      </c>
      <c r="Z78" s="5">
        <v>1</v>
      </c>
      <c r="AA78" s="5" t="s">
        <v>166</v>
      </c>
      <c r="AB78" s="17">
        <v>0</v>
      </c>
      <c r="AC78" s="27">
        <f t="shared" si="24"/>
        <v>467959967.5</v>
      </c>
      <c r="AD78" s="28">
        <f t="shared" si="25"/>
        <v>467959967.5</v>
      </c>
    </row>
    <row r="79" spans="1:30" x14ac:dyDescent="0.25">
      <c r="A79" s="33">
        <v>322</v>
      </c>
      <c r="B79" s="33">
        <v>369</v>
      </c>
      <c r="C79" s="5" t="s">
        <v>11</v>
      </c>
      <c r="D79" s="5" t="s">
        <v>26</v>
      </c>
      <c r="E79" s="26">
        <v>194585660</v>
      </c>
      <c r="F79" s="26">
        <v>103831676.90000001</v>
      </c>
      <c r="G79" s="26">
        <f t="shared" si="17"/>
        <v>90753983.099999994</v>
      </c>
      <c r="H79" s="26">
        <v>24191580.5</v>
      </c>
      <c r="I79" s="26">
        <f t="shared" si="18"/>
        <v>114945563.59999999</v>
      </c>
      <c r="J79" s="7" t="s">
        <v>116</v>
      </c>
      <c r="K79" s="7" t="s">
        <v>129</v>
      </c>
      <c r="L79" s="5">
        <v>0</v>
      </c>
      <c r="M79" s="5" t="s">
        <v>117</v>
      </c>
      <c r="N79" s="5" t="s">
        <v>134</v>
      </c>
      <c r="O79" s="5">
        <v>1</v>
      </c>
      <c r="P79" s="5">
        <v>0</v>
      </c>
      <c r="Q79" s="26">
        <f t="shared" si="19"/>
        <v>114945563.59999999</v>
      </c>
      <c r="R79" s="26">
        <f t="shared" si="20"/>
        <v>114945563.59999999</v>
      </c>
      <c r="S79" s="26">
        <f t="shared" si="22"/>
        <v>24191580.5</v>
      </c>
      <c r="T79" s="26"/>
      <c r="U79" s="26">
        <f t="shared" si="23"/>
        <v>90753983.099999994</v>
      </c>
      <c r="V79" s="26"/>
      <c r="W79" s="26">
        <f t="shared" si="21"/>
        <v>114945563.59999999</v>
      </c>
      <c r="X79" s="16" t="s">
        <v>146</v>
      </c>
      <c r="Y79" s="5" t="s">
        <v>150</v>
      </c>
      <c r="Z79" s="5">
        <v>1</v>
      </c>
      <c r="AA79" s="5" t="s">
        <v>166</v>
      </c>
      <c r="AB79" s="17">
        <v>0</v>
      </c>
      <c r="AC79" s="27">
        <f t="shared" si="24"/>
        <v>114945563.59999999</v>
      </c>
      <c r="AD79" s="28">
        <f t="shared" si="25"/>
        <v>114945563.59999999</v>
      </c>
    </row>
    <row r="80" spans="1:30" x14ac:dyDescent="0.25">
      <c r="A80" s="33">
        <v>323</v>
      </c>
      <c r="B80" s="33">
        <v>370</v>
      </c>
      <c r="C80" s="5" t="s">
        <v>12</v>
      </c>
      <c r="D80" s="5" t="s">
        <v>55</v>
      </c>
      <c r="E80" s="26">
        <v>840517094</v>
      </c>
      <c r="F80" s="26">
        <v>81916667</v>
      </c>
      <c r="G80" s="26">
        <f t="shared" si="17"/>
        <v>758600427</v>
      </c>
      <c r="H80" s="26"/>
      <c r="I80" s="26">
        <f t="shared" si="18"/>
        <v>758600427</v>
      </c>
      <c r="J80" s="26" t="s">
        <v>116</v>
      </c>
      <c r="K80" s="26" t="s">
        <v>129</v>
      </c>
      <c r="L80" s="5">
        <v>0</v>
      </c>
      <c r="M80" s="5" t="s">
        <v>117</v>
      </c>
      <c r="N80" s="5" t="s">
        <v>134</v>
      </c>
      <c r="O80" s="5">
        <v>1</v>
      </c>
      <c r="P80" s="5">
        <v>0</v>
      </c>
      <c r="Q80" s="26">
        <f t="shared" si="19"/>
        <v>758600427</v>
      </c>
      <c r="R80" s="26">
        <f t="shared" si="20"/>
        <v>758600427</v>
      </c>
      <c r="S80" s="26">
        <f t="shared" si="22"/>
        <v>0</v>
      </c>
      <c r="T80" s="26"/>
      <c r="U80" s="26">
        <f t="shared" si="23"/>
        <v>758600427</v>
      </c>
      <c r="V80" s="26"/>
      <c r="W80" s="26">
        <f t="shared" si="21"/>
        <v>758600427</v>
      </c>
      <c r="X80" s="16" t="s">
        <v>141</v>
      </c>
      <c r="Y80" s="5" t="s">
        <v>154</v>
      </c>
      <c r="Z80" s="5">
        <v>1</v>
      </c>
      <c r="AA80" s="5" t="s">
        <v>166</v>
      </c>
      <c r="AB80" s="17">
        <v>0</v>
      </c>
      <c r="AC80" s="27">
        <f t="shared" si="24"/>
        <v>758600427</v>
      </c>
      <c r="AD80" s="28">
        <f t="shared" si="25"/>
        <v>758600427</v>
      </c>
    </row>
    <row r="81" spans="1:30" x14ac:dyDescent="0.25">
      <c r="A81" s="33">
        <v>323</v>
      </c>
      <c r="B81" s="33">
        <v>370</v>
      </c>
      <c r="C81" s="5" t="s">
        <v>12</v>
      </c>
      <c r="D81" s="5" t="s">
        <v>56</v>
      </c>
      <c r="E81" s="26">
        <v>136784112</v>
      </c>
      <c r="F81" s="26">
        <v>22312436</v>
      </c>
      <c r="G81" s="26">
        <f t="shared" si="17"/>
        <v>114471676</v>
      </c>
      <c r="H81" s="26"/>
      <c r="I81" s="26">
        <f t="shared" si="18"/>
        <v>114471676</v>
      </c>
      <c r="J81" s="26" t="s">
        <v>116</v>
      </c>
      <c r="K81" s="26" t="s">
        <v>129</v>
      </c>
      <c r="L81" s="5">
        <v>0</v>
      </c>
      <c r="M81" s="5" t="s">
        <v>117</v>
      </c>
      <c r="N81" s="5" t="s">
        <v>134</v>
      </c>
      <c r="O81" s="5">
        <v>1</v>
      </c>
      <c r="P81" s="5">
        <v>0</v>
      </c>
      <c r="Q81" s="26">
        <f t="shared" si="19"/>
        <v>114471676</v>
      </c>
      <c r="R81" s="26">
        <f t="shared" si="20"/>
        <v>114471676</v>
      </c>
      <c r="S81" s="26">
        <f t="shared" si="22"/>
        <v>0</v>
      </c>
      <c r="T81" s="26"/>
      <c r="U81" s="26">
        <f t="shared" si="23"/>
        <v>114471676</v>
      </c>
      <c r="V81" s="26"/>
      <c r="W81" s="26">
        <f t="shared" si="21"/>
        <v>114471676</v>
      </c>
      <c r="X81" s="16" t="s">
        <v>143</v>
      </c>
      <c r="Y81" s="5" t="s">
        <v>163</v>
      </c>
      <c r="Z81" s="5">
        <v>1</v>
      </c>
      <c r="AA81" s="5" t="s">
        <v>166</v>
      </c>
      <c r="AB81" s="17">
        <v>0</v>
      </c>
      <c r="AC81" s="27">
        <f t="shared" si="24"/>
        <v>114471676</v>
      </c>
      <c r="AD81" s="28">
        <f t="shared" si="25"/>
        <v>114471676</v>
      </c>
    </row>
    <row r="82" spans="1:30" x14ac:dyDescent="0.25">
      <c r="A82" s="33">
        <v>323</v>
      </c>
      <c r="B82" s="33">
        <v>370</v>
      </c>
      <c r="C82" s="5" t="s">
        <v>12</v>
      </c>
      <c r="D82" s="5" t="s">
        <v>57</v>
      </c>
      <c r="E82" s="26">
        <v>152770089</v>
      </c>
      <c r="F82" s="26"/>
      <c r="G82" s="26">
        <f t="shared" si="17"/>
        <v>152770089</v>
      </c>
      <c r="H82" s="26"/>
      <c r="I82" s="26">
        <f t="shared" si="18"/>
        <v>152770089</v>
      </c>
      <c r="J82" s="26" t="s">
        <v>116</v>
      </c>
      <c r="K82" s="26" t="s">
        <v>129</v>
      </c>
      <c r="L82" s="5">
        <v>0</v>
      </c>
      <c r="M82" s="5" t="s">
        <v>117</v>
      </c>
      <c r="N82" s="5" t="s">
        <v>134</v>
      </c>
      <c r="O82" s="5">
        <v>1</v>
      </c>
      <c r="P82" s="5">
        <v>0</v>
      </c>
      <c r="Q82" s="26">
        <f t="shared" si="19"/>
        <v>152770089</v>
      </c>
      <c r="R82" s="26">
        <f t="shared" si="20"/>
        <v>152770089</v>
      </c>
      <c r="S82" s="26">
        <f t="shared" si="22"/>
        <v>0</v>
      </c>
      <c r="T82" s="26"/>
      <c r="U82" s="26">
        <f t="shared" si="23"/>
        <v>152770089</v>
      </c>
      <c r="V82" s="26"/>
      <c r="W82" s="26">
        <f t="shared" si="21"/>
        <v>152770089</v>
      </c>
      <c r="X82" s="16" t="s">
        <v>146</v>
      </c>
      <c r="Y82" s="5" t="s">
        <v>150</v>
      </c>
      <c r="Z82" s="5">
        <v>1</v>
      </c>
      <c r="AA82" s="5" t="s">
        <v>166</v>
      </c>
      <c r="AB82" s="17">
        <v>0</v>
      </c>
      <c r="AC82" s="27">
        <f t="shared" si="24"/>
        <v>152770089</v>
      </c>
      <c r="AD82" s="28">
        <f t="shared" si="25"/>
        <v>152770089</v>
      </c>
    </row>
    <row r="83" spans="1:30" x14ac:dyDescent="0.25">
      <c r="A83" s="33">
        <v>323</v>
      </c>
      <c r="B83" s="33">
        <v>370</v>
      </c>
      <c r="C83" s="5" t="s">
        <v>12</v>
      </c>
      <c r="D83" s="5" t="s">
        <v>58</v>
      </c>
      <c r="E83" s="26">
        <v>210000000</v>
      </c>
      <c r="F83" s="26"/>
      <c r="G83" s="26">
        <f t="shared" si="17"/>
        <v>210000000</v>
      </c>
      <c r="H83" s="9"/>
      <c r="I83" s="26">
        <f t="shared" si="18"/>
        <v>210000000</v>
      </c>
      <c r="J83" s="26" t="s">
        <v>116</v>
      </c>
      <c r="K83" s="26" t="s">
        <v>129</v>
      </c>
      <c r="L83" s="5">
        <v>0</v>
      </c>
      <c r="M83" s="5" t="s">
        <v>117</v>
      </c>
      <c r="N83" s="5" t="s">
        <v>134</v>
      </c>
      <c r="O83" s="5">
        <v>1</v>
      </c>
      <c r="P83" s="5">
        <v>0</v>
      </c>
      <c r="Q83" s="26">
        <f t="shared" si="19"/>
        <v>210000000</v>
      </c>
      <c r="R83" s="26">
        <f t="shared" si="20"/>
        <v>210000000</v>
      </c>
      <c r="S83" s="26">
        <f t="shared" si="22"/>
        <v>0</v>
      </c>
      <c r="T83" s="26"/>
      <c r="U83" s="26">
        <f t="shared" si="23"/>
        <v>210000000</v>
      </c>
      <c r="V83" s="26"/>
      <c r="W83" s="26">
        <f t="shared" si="21"/>
        <v>210000000</v>
      </c>
      <c r="X83" s="16" t="s">
        <v>145</v>
      </c>
      <c r="Y83" s="5" t="s">
        <v>156</v>
      </c>
      <c r="Z83" s="5">
        <v>1</v>
      </c>
      <c r="AA83" s="5" t="s">
        <v>166</v>
      </c>
      <c r="AB83" s="17">
        <v>0</v>
      </c>
      <c r="AC83" s="27">
        <f t="shared" si="24"/>
        <v>210000000</v>
      </c>
      <c r="AD83" s="28">
        <f t="shared" si="25"/>
        <v>210000000</v>
      </c>
    </row>
    <row r="84" spans="1:30" x14ac:dyDescent="0.25">
      <c r="A84" s="33">
        <v>323</v>
      </c>
      <c r="B84" s="33">
        <v>370</v>
      </c>
      <c r="C84" s="5" t="s">
        <v>12</v>
      </c>
      <c r="D84" s="5" t="s">
        <v>59</v>
      </c>
      <c r="E84" s="26">
        <v>35170450</v>
      </c>
      <c r="F84" s="26"/>
      <c r="G84" s="26">
        <f t="shared" si="17"/>
        <v>35170450</v>
      </c>
      <c r="H84" s="26"/>
      <c r="I84" s="26">
        <f t="shared" si="18"/>
        <v>35170450</v>
      </c>
      <c r="J84" s="26" t="s">
        <v>116</v>
      </c>
      <c r="K84" s="26" t="s">
        <v>129</v>
      </c>
      <c r="L84" s="5">
        <v>0</v>
      </c>
      <c r="M84" s="5" t="s">
        <v>117</v>
      </c>
      <c r="N84" s="5" t="s">
        <v>134</v>
      </c>
      <c r="O84" s="5">
        <v>1</v>
      </c>
      <c r="P84" s="5">
        <v>0</v>
      </c>
      <c r="Q84" s="26">
        <f t="shared" si="19"/>
        <v>35170450</v>
      </c>
      <c r="R84" s="26">
        <f t="shared" si="20"/>
        <v>35170450</v>
      </c>
      <c r="S84" s="26">
        <f t="shared" si="22"/>
        <v>0</v>
      </c>
      <c r="T84" s="26"/>
      <c r="U84" s="26">
        <f t="shared" si="23"/>
        <v>35170450</v>
      </c>
      <c r="V84" s="26"/>
      <c r="W84" s="26">
        <f t="shared" si="21"/>
        <v>35170450</v>
      </c>
      <c r="X84" s="16" t="s">
        <v>147</v>
      </c>
      <c r="Y84" s="5" t="s">
        <v>160</v>
      </c>
      <c r="Z84" s="5">
        <v>1</v>
      </c>
      <c r="AA84" s="5" t="s">
        <v>166</v>
      </c>
      <c r="AB84" s="17">
        <v>0</v>
      </c>
      <c r="AC84" s="27">
        <f t="shared" si="24"/>
        <v>35170450</v>
      </c>
      <c r="AD84" s="28">
        <f t="shared" si="25"/>
        <v>35170450</v>
      </c>
    </row>
    <row r="85" spans="1:30" x14ac:dyDescent="0.25">
      <c r="A85" s="33">
        <v>323</v>
      </c>
      <c r="B85" s="33">
        <v>370</v>
      </c>
      <c r="C85" s="5" t="s">
        <v>12</v>
      </c>
      <c r="D85" s="5" t="s">
        <v>60</v>
      </c>
      <c r="E85" s="26">
        <v>164407791</v>
      </c>
      <c r="F85" s="26">
        <v>14408237</v>
      </c>
      <c r="G85" s="26">
        <f t="shared" si="17"/>
        <v>149999554</v>
      </c>
      <c r="H85" s="26"/>
      <c r="I85" s="26">
        <f t="shared" si="18"/>
        <v>149999554</v>
      </c>
      <c r="J85" s="26" t="s">
        <v>116</v>
      </c>
      <c r="K85" s="26" t="s">
        <v>129</v>
      </c>
      <c r="L85" s="5">
        <v>0</v>
      </c>
      <c r="M85" s="5" t="s">
        <v>117</v>
      </c>
      <c r="N85" s="5" t="s">
        <v>134</v>
      </c>
      <c r="O85" s="5">
        <v>1</v>
      </c>
      <c r="P85" s="5">
        <v>0</v>
      </c>
      <c r="Q85" s="26">
        <f t="shared" si="19"/>
        <v>149999554</v>
      </c>
      <c r="R85" s="26">
        <f t="shared" si="20"/>
        <v>149999554</v>
      </c>
      <c r="S85" s="26">
        <f t="shared" si="22"/>
        <v>0</v>
      </c>
      <c r="T85" s="26"/>
      <c r="U85" s="26">
        <f t="shared" si="23"/>
        <v>149999554</v>
      </c>
      <c r="V85" s="26"/>
      <c r="W85" s="26">
        <f t="shared" si="21"/>
        <v>149999554</v>
      </c>
      <c r="X85" s="16" t="s">
        <v>143</v>
      </c>
      <c r="Y85" s="5" t="s">
        <v>163</v>
      </c>
      <c r="Z85" s="5">
        <v>1</v>
      </c>
      <c r="AA85" s="5" t="s">
        <v>166</v>
      </c>
      <c r="AB85" s="17">
        <v>0</v>
      </c>
      <c r="AC85" s="27">
        <f t="shared" si="24"/>
        <v>149999554</v>
      </c>
      <c r="AD85" s="28">
        <f t="shared" si="25"/>
        <v>149999554</v>
      </c>
    </row>
    <row r="86" spans="1:30" x14ac:dyDescent="0.25">
      <c r="A86" s="33">
        <v>323</v>
      </c>
      <c r="B86" s="33">
        <v>370</v>
      </c>
      <c r="C86" s="5" t="s">
        <v>12</v>
      </c>
      <c r="D86" s="5" t="s">
        <v>61</v>
      </c>
      <c r="E86" s="26">
        <v>99924340</v>
      </c>
      <c r="F86" s="26"/>
      <c r="G86" s="26">
        <f t="shared" si="17"/>
        <v>99924340</v>
      </c>
      <c r="H86" s="26"/>
      <c r="I86" s="26">
        <f t="shared" si="18"/>
        <v>99924340</v>
      </c>
      <c r="J86" s="26" t="s">
        <v>116</v>
      </c>
      <c r="K86" s="26" t="s">
        <v>129</v>
      </c>
      <c r="L86" s="5">
        <v>0</v>
      </c>
      <c r="M86" s="5" t="s">
        <v>117</v>
      </c>
      <c r="N86" s="5" t="s">
        <v>134</v>
      </c>
      <c r="O86" s="5">
        <v>1</v>
      </c>
      <c r="P86" s="5">
        <v>0</v>
      </c>
      <c r="Q86" s="26">
        <f t="shared" si="19"/>
        <v>99924340</v>
      </c>
      <c r="R86" s="26">
        <f t="shared" si="20"/>
        <v>99924340</v>
      </c>
      <c r="S86" s="26">
        <f t="shared" si="22"/>
        <v>0</v>
      </c>
      <c r="T86" s="26"/>
      <c r="U86" s="26">
        <f t="shared" si="23"/>
        <v>99924340</v>
      </c>
      <c r="V86" s="26"/>
      <c r="W86" s="26">
        <f t="shared" si="21"/>
        <v>99924340</v>
      </c>
      <c r="X86" s="16" t="s">
        <v>141</v>
      </c>
      <c r="Y86" s="5" t="s">
        <v>154</v>
      </c>
      <c r="Z86" s="5">
        <v>1</v>
      </c>
      <c r="AA86" s="5" t="s">
        <v>166</v>
      </c>
      <c r="AB86" s="17">
        <v>0</v>
      </c>
      <c r="AC86" s="27">
        <f t="shared" si="24"/>
        <v>99924340</v>
      </c>
      <c r="AD86" s="28">
        <f t="shared" si="25"/>
        <v>99924340</v>
      </c>
    </row>
    <row r="87" spans="1:30" x14ac:dyDescent="0.25">
      <c r="A87" s="33">
        <v>323</v>
      </c>
      <c r="B87" s="33">
        <v>370</v>
      </c>
      <c r="C87" s="5" t="s">
        <v>12</v>
      </c>
      <c r="D87" s="5" t="s">
        <v>62</v>
      </c>
      <c r="E87" s="26">
        <v>90991550</v>
      </c>
      <c r="F87" s="26"/>
      <c r="G87" s="26">
        <f t="shared" si="17"/>
        <v>90991550</v>
      </c>
      <c r="H87" s="26"/>
      <c r="I87" s="26">
        <f t="shared" si="18"/>
        <v>90991550</v>
      </c>
      <c r="J87" s="26" t="s">
        <v>116</v>
      </c>
      <c r="K87" s="26" t="s">
        <v>129</v>
      </c>
      <c r="L87" s="5">
        <v>0</v>
      </c>
      <c r="M87" s="5" t="s">
        <v>117</v>
      </c>
      <c r="N87" s="5" t="s">
        <v>134</v>
      </c>
      <c r="O87" s="5">
        <v>1</v>
      </c>
      <c r="P87" s="5">
        <v>0</v>
      </c>
      <c r="Q87" s="26">
        <f t="shared" si="19"/>
        <v>90991550</v>
      </c>
      <c r="R87" s="26">
        <f t="shared" si="20"/>
        <v>90991550</v>
      </c>
      <c r="S87" s="26">
        <f t="shared" si="22"/>
        <v>0</v>
      </c>
      <c r="T87" s="26"/>
      <c r="U87" s="26">
        <f t="shared" si="23"/>
        <v>90991550</v>
      </c>
      <c r="V87" s="26"/>
      <c r="W87" s="26">
        <f t="shared" si="21"/>
        <v>90991550</v>
      </c>
      <c r="X87" s="16" t="s">
        <v>145</v>
      </c>
      <c r="Y87" s="5" t="s">
        <v>156</v>
      </c>
      <c r="Z87" s="5">
        <v>1</v>
      </c>
      <c r="AA87" s="5" t="s">
        <v>166</v>
      </c>
      <c r="AB87" s="17">
        <v>0</v>
      </c>
      <c r="AC87" s="27">
        <f t="shared" si="24"/>
        <v>90991550</v>
      </c>
      <c r="AD87" s="28">
        <f t="shared" si="25"/>
        <v>90991550</v>
      </c>
    </row>
    <row r="88" spans="1:30" x14ac:dyDescent="0.25">
      <c r="A88" s="33">
        <v>323</v>
      </c>
      <c r="B88" s="33">
        <v>370</v>
      </c>
      <c r="C88" s="5" t="s">
        <v>12</v>
      </c>
      <c r="D88" s="5" t="s">
        <v>63</v>
      </c>
      <c r="E88" s="26">
        <v>39700000</v>
      </c>
      <c r="F88" s="26"/>
      <c r="G88" s="26">
        <f t="shared" si="17"/>
        <v>39700000</v>
      </c>
      <c r="H88" s="26"/>
      <c r="I88" s="26">
        <f t="shared" si="18"/>
        <v>39700000</v>
      </c>
      <c r="J88" s="26" t="s">
        <v>116</v>
      </c>
      <c r="K88" s="26" t="s">
        <v>129</v>
      </c>
      <c r="L88" s="5">
        <v>0</v>
      </c>
      <c r="M88" s="5" t="s">
        <v>117</v>
      </c>
      <c r="N88" s="5" t="s">
        <v>134</v>
      </c>
      <c r="O88" s="5">
        <v>1</v>
      </c>
      <c r="P88" s="5">
        <v>0</v>
      </c>
      <c r="Q88" s="26">
        <f t="shared" si="19"/>
        <v>39700000</v>
      </c>
      <c r="R88" s="26">
        <f t="shared" si="20"/>
        <v>39700000</v>
      </c>
      <c r="S88" s="26">
        <f t="shared" si="22"/>
        <v>0</v>
      </c>
      <c r="T88" s="26"/>
      <c r="U88" s="26">
        <f t="shared" si="23"/>
        <v>39700000</v>
      </c>
      <c r="V88" s="26"/>
      <c r="W88" s="26">
        <f t="shared" si="21"/>
        <v>39700000</v>
      </c>
      <c r="X88" s="16" t="s">
        <v>148</v>
      </c>
      <c r="Y88" s="5" t="s">
        <v>162</v>
      </c>
      <c r="Z88" s="5">
        <v>1</v>
      </c>
      <c r="AA88" s="5" t="s">
        <v>166</v>
      </c>
      <c r="AB88" s="17">
        <v>0</v>
      </c>
      <c r="AC88" s="27">
        <f t="shared" si="24"/>
        <v>39700000</v>
      </c>
      <c r="AD88" s="28">
        <f t="shared" si="25"/>
        <v>39700000</v>
      </c>
    </row>
    <row r="89" spans="1:30" x14ac:dyDescent="0.25">
      <c r="A89" s="33">
        <v>323</v>
      </c>
      <c r="B89" s="33">
        <v>370</v>
      </c>
      <c r="C89" s="5" t="s">
        <v>12</v>
      </c>
      <c r="D89" s="5" t="s">
        <v>64</v>
      </c>
      <c r="E89" s="26">
        <v>1429244345</v>
      </c>
      <c r="F89" s="26">
        <v>162193797</v>
      </c>
      <c r="G89" s="26">
        <f t="shared" si="17"/>
        <v>1267050548</v>
      </c>
      <c r="H89" s="26"/>
      <c r="I89" s="26">
        <f t="shared" si="18"/>
        <v>1267050548</v>
      </c>
      <c r="J89" s="26" t="s">
        <v>116</v>
      </c>
      <c r="K89" s="26" t="s">
        <v>129</v>
      </c>
      <c r="L89" s="5">
        <v>0</v>
      </c>
      <c r="M89" s="5" t="s">
        <v>117</v>
      </c>
      <c r="N89" s="5" t="s">
        <v>134</v>
      </c>
      <c r="O89" s="5">
        <v>1</v>
      </c>
      <c r="P89" s="5">
        <v>0</v>
      </c>
      <c r="Q89" s="26">
        <f t="shared" si="19"/>
        <v>1267050548</v>
      </c>
      <c r="R89" s="26">
        <f t="shared" si="20"/>
        <v>1267050548</v>
      </c>
      <c r="S89" s="26">
        <f t="shared" si="22"/>
        <v>0</v>
      </c>
      <c r="T89" s="26"/>
      <c r="U89" s="26">
        <f t="shared" si="23"/>
        <v>1267050548</v>
      </c>
      <c r="V89" s="26"/>
      <c r="W89" s="26">
        <f t="shared" si="21"/>
        <v>1267050548</v>
      </c>
      <c r="X89" s="16" t="s">
        <v>141</v>
      </c>
      <c r="Y89" s="5" t="s">
        <v>154</v>
      </c>
      <c r="Z89" s="5">
        <v>1</v>
      </c>
      <c r="AA89" s="5" t="s">
        <v>166</v>
      </c>
      <c r="AB89" s="17">
        <v>0</v>
      </c>
      <c r="AC89" s="27">
        <f t="shared" si="24"/>
        <v>1267050548</v>
      </c>
      <c r="AD89" s="28">
        <f t="shared" si="25"/>
        <v>1267050548</v>
      </c>
    </row>
    <row r="90" spans="1:30" x14ac:dyDescent="0.25">
      <c r="A90" s="33">
        <v>323</v>
      </c>
      <c r="B90" s="33">
        <v>370</v>
      </c>
      <c r="C90" s="5" t="s">
        <v>12</v>
      </c>
      <c r="D90" s="5" t="s">
        <v>65</v>
      </c>
      <c r="E90" s="26">
        <v>153703087</v>
      </c>
      <c r="F90" s="26"/>
      <c r="G90" s="26">
        <f t="shared" si="17"/>
        <v>153703087</v>
      </c>
      <c r="H90" s="26"/>
      <c r="I90" s="26">
        <f t="shared" si="18"/>
        <v>153703087</v>
      </c>
      <c r="J90" s="26" t="s">
        <v>116</v>
      </c>
      <c r="K90" s="26" t="s">
        <v>129</v>
      </c>
      <c r="L90" s="5">
        <v>0</v>
      </c>
      <c r="M90" s="5" t="s">
        <v>117</v>
      </c>
      <c r="N90" s="5" t="s">
        <v>134</v>
      </c>
      <c r="O90" s="5">
        <v>1</v>
      </c>
      <c r="P90" s="5">
        <v>0</v>
      </c>
      <c r="Q90" s="26">
        <f t="shared" si="19"/>
        <v>153703087</v>
      </c>
      <c r="R90" s="26">
        <f t="shared" si="20"/>
        <v>153703087</v>
      </c>
      <c r="S90" s="26">
        <f t="shared" si="22"/>
        <v>0</v>
      </c>
      <c r="T90" s="26"/>
      <c r="U90" s="26">
        <f t="shared" si="23"/>
        <v>153703087</v>
      </c>
      <c r="V90" s="26"/>
      <c r="W90" s="26">
        <f t="shared" si="21"/>
        <v>153703087</v>
      </c>
      <c r="X90" s="16" t="s">
        <v>143</v>
      </c>
      <c r="Y90" s="5" t="s">
        <v>163</v>
      </c>
      <c r="Z90" s="5">
        <v>1</v>
      </c>
      <c r="AA90" s="5" t="s">
        <v>166</v>
      </c>
      <c r="AB90" s="17">
        <v>0</v>
      </c>
      <c r="AC90" s="27">
        <f t="shared" si="24"/>
        <v>153703087</v>
      </c>
      <c r="AD90" s="28">
        <f t="shared" si="25"/>
        <v>153703087</v>
      </c>
    </row>
    <row r="91" spans="1:30" x14ac:dyDescent="0.25">
      <c r="A91" s="33">
        <v>323</v>
      </c>
      <c r="B91" s="33">
        <v>370</v>
      </c>
      <c r="C91" s="5" t="s">
        <v>12</v>
      </c>
      <c r="D91" s="5" t="s">
        <v>66</v>
      </c>
      <c r="E91" s="26">
        <v>61779496.996866576</v>
      </c>
      <c r="F91" s="26"/>
      <c r="G91" s="26">
        <f t="shared" si="17"/>
        <v>61779496.996866576</v>
      </c>
      <c r="H91" s="26"/>
      <c r="I91" s="26">
        <f t="shared" si="18"/>
        <v>61779496.996866576</v>
      </c>
      <c r="J91" s="26" t="s">
        <v>116</v>
      </c>
      <c r="K91" s="26" t="s">
        <v>129</v>
      </c>
      <c r="L91" s="5">
        <v>0</v>
      </c>
      <c r="M91" s="5" t="s">
        <v>117</v>
      </c>
      <c r="N91" s="5" t="s">
        <v>134</v>
      </c>
      <c r="O91" s="5">
        <v>1</v>
      </c>
      <c r="P91" s="5">
        <v>0</v>
      </c>
      <c r="Q91" s="26">
        <f t="shared" si="19"/>
        <v>61779496.996866576</v>
      </c>
      <c r="R91" s="26">
        <f t="shared" si="20"/>
        <v>61779496.996866576</v>
      </c>
      <c r="S91" s="26">
        <f t="shared" si="22"/>
        <v>0</v>
      </c>
      <c r="T91" s="26"/>
      <c r="U91" s="26">
        <f t="shared" si="23"/>
        <v>61779496.996866576</v>
      </c>
      <c r="V91" s="26"/>
      <c r="W91" s="26">
        <f t="shared" si="21"/>
        <v>61779496.996866576</v>
      </c>
      <c r="X91" s="16" t="s">
        <v>141</v>
      </c>
      <c r="Y91" s="5" t="s">
        <v>154</v>
      </c>
      <c r="Z91" s="5">
        <v>1</v>
      </c>
      <c r="AA91" s="5" t="s">
        <v>166</v>
      </c>
      <c r="AB91" s="17">
        <v>0</v>
      </c>
      <c r="AC91" s="27">
        <f t="shared" si="24"/>
        <v>61779496.996866576</v>
      </c>
      <c r="AD91" s="28">
        <f t="shared" si="25"/>
        <v>61779496.996866576</v>
      </c>
    </row>
    <row r="92" spans="1:30" x14ac:dyDescent="0.25">
      <c r="A92" s="33">
        <v>323</v>
      </c>
      <c r="B92" s="33">
        <v>370</v>
      </c>
      <c r="C92" s="5" t="s">
        <v>12</v>
      </c>
      <c r="D92" s="5" t="s">
        <v>67</v>
      </c>
      <c r="E92" s="26">
        <v>75453020</v>
      </c>
      <c r="F92" s="26"/>
      <c r="G92" s="26">
        <f t="shared" si="17"/>
        <v>75453020</v>
      </c>
      <c r="H92" s="26"/>
      <c r="I92" s="26">
        <f t="shared" si="18"/>
        <v>75453020</v>
      </c>
      <c r="J92" s="26" t="s">
        <v>116</v>
      </c>
      <c r="K92" s="26" t="s">
        <v>129</v>
      </c>
      <c r="L92" s="5">
        <v>0</v>
      </c>
      <c r="M92" s="5" t="s">
        <v>117</v>
      </c>
      <c r="N92" s="5" t="s">
        <v>134</v>
      </c>
      <c r="O92" s="5">
        <v>1</v>
      </c>
      <c r="P92" s="5">
        <v>0</v>
      </c>
      <c r="Q92" s="26">
        <f t="shared" si="19"/>
        <v>75453020</v>
      </c>
      <c r="R92" s="26">
        <f t="shared" si="20"/>
        <v>75453020</v>
      </c>
      <c r="S92" s="26">
        <f t="shared" si="22"/>
        <v>0</v>
      </c>
      <c r="T92" s="26"/>
      <c r="U92" s="26">
        <f t="shared" si="23"/>
        <v>75453020</v>
      </c>
      <c r="V92" s="26"/>
      <c r="W92" s="26">
        <f t="shared" si="21"/>
        <v>75453020</v>
      </c>
      <c r="X92" s="16" t="s">
        <v>148</v>
      </c>
      <c r="Y92" s="5" t="s">
        <v>162</v>
      </c>
      <c r="Z92" s="5">
        <v>1</v>
      </c>
      <c r="AA92" s="5" t="s">
        <v>166</v>
      </c>
      <c r="AB92" s="17">
        <v>0</v>
      </c>
      <c r="AC92" s="27">
        <f t="shared" si="24"/>
        <v>75453020</v>
      </c>
      <c r="AD92" s="28">
        <f t="shared" si="25"/>
        <v>75453020</v>
      </c>
    </row>
    <row r="93" spans="1:30" x14ac:dyDescent="0.25">
      <c r="A93" s="33">
        <v>323</v>
      </c>
      <c r="B93" s="33">
        <v>370</v>
      </c>
      <c r="C93" s="5" t="s">
        <v>12</v>
      </c>
      <c r="D93" s="5" t="s">
        <v>68</v>
      </c>
      <c r="E93" s="26">
        <v>185494672</v>
      </c>
      <c r="F93" s="26">
        <v>16041666</v>
      </c>
      <c r="G93" s="26">
        <f t="shared" si="17"/>
        <v>169453006</v>
      </c>
      <c r="H93" s="26"/>
      <c r="I93" s="26">
        <f t="shared" si="18"/>
        <v>169453006</v>
      </c>
      <c r="J93" s="26" t="s">
        <v>116</v>
      </c>
      <c r="K93" s="26" t="s">
        <v>129</v>
      </c>
      <c r="L93" s="5">
        <v>0</v>
      </c>
      <c r="M93" s="5" t="s">
        <v>117</v>
      </c>
      <c r="N93" s="5" t="s">
        <v>134</v>
      </c>
      <c r="O93" s="5">
        <v>1</v>
      </c>
      <c r="P93" s="5">
        <v>0</v>
      </c>
      <c r="Q93" s="26">
        <f t="shared" si="19"/>
        <v>169453006</v>
      </c>
      <c r="R93" s="26">
        <f t="shared" si="20"/>
        <v>169453006</v>
      </c>
      <c r="S93" s="26">
        <f t="shared" si="22"/>
        <v>0</v>
      </c>
      <c r="T93" s="26"/>
      <c r="U93" s="26">
        <f t="shared" si="23"/>
        <v>169453006</v>
      </c>
      <c r="V93" s="26"/>
      <c r="W93" s="26">
        <f t="shared" si="21"/>
        <v>169453006</v>
      </c>
      <c r="X93" s="16" t="s">
        <v>141</v>
      </c>
      <c r="Y93" s="5" t="s">
        <v>154</v>
      </c>
      <c r="Z93" s="5">
        <v>1</v>
      </c>
      <c r="AA93" s="5" t="s">
        <v>166</v>
      </c>
      <c r="AB93" s="17">
        <v>0</v>
      </c>
      <c r="AC93" s="27">
        <f t="shared" si="24"/>
        <v>169453006</v>
      </c>
      <c r="AD93" s="28">
        <f t="shared" si="25"/>
        <v>169453006</v>
      </c>
    </row>
    <row r="94" spans="1:30" x14ac:dyDescent="0.25">
      <c r="A94" s="33">
        <v>323</v>
      </c>
      <c r="B94" s="33">
        <v>370</v>
      </c>
      <c r="C94" s="5" t="s">
        <v>12</v>
      </c>
      <c r="D94" s="5" t="s">
        <v>69</v>
      </c>
      <c r="E94" s="26">
        <v>170000000</v>
      </c>
      <c r="F94" s="26"/>
      <c r="G94" s="26">
        <f t="shared" si="17"/>
        <v>170000000</v>
      </c>
      <c r="H94" s="26"/>
      <c r="I94" s="26">
        <f t="shared" si="18"/>
        <v>170000000</v>
      </c>
      <c r="J94" s="26" t="s">
        <v>116</v>
      </c>
      <c r="K94" s="26" t="s">
        <v>129</v>
      </c>
      <c r="L94" s="5">
        <v>0</v>
      </c>
      <c r="M94" s="5" t="s">
        <v>117</v>
      </c>
      <c r="N94" s="5" t="s">
        <v>134</v>
      </c>
      <c r="O94" s="5">
        <v>1</v>
      </c>
      <c r="P94" s="5">
        <v>0</v>
      </c>
      <c r="Q94" s="26">
        <f t="shared" si="19"/>
        <v>170000000</v>
      </c>
      <c r="R94" s="26">
        <f t="shared" si="20"/>
        <v>170000000</v>
      </c>
      <c r="S94" s="26">
        <f t="shared" si="22"/>
        <v>0</v>
      </c>
      <c r="T94" s="26"/>
      <c r="U94" s="26">
        <f t="shared" si="23"/>
        <v>170000000</v>
      </c>
      <c r="V94" s="26"/>
      <c r="W94" s="26">
        <f t="shared" si="21"/>
        <v>170000000</v>
      </c>
      <c r="X94" s="16" t="s">
        <v>145</v>
      </c>
      <c r="Y94" s="5" t="s">
        <v>156</v>
      </c>
      <c r="Z94" s="5">
        <v>1</v>
      </c>
      <c r="AA94" s="5" t="s">
        <v>166</v>
      </c>
      <c r="AB94" s="17">
        <v>0</v>
      </c>
      <c r="AC94" s="27">
        <f t="shared" si="24"/>
        <v>170000000</v>
      </c>
      <c r="AD94" s="28">
        <f t="shared" si="25"/>
        <v>170000000</v>
      </c>
    </row>
    <row r="95" spans="1:30" x14ac:dyDescent="0.25">
      <c r="A95" s="33">
        <v>323</v>
      </c>
      <c r="B95" s="33">
        <v>370</v>
      </c>
      <c r="C95" s="5" t="s">
        <v>12</v>
      </c>
      <c r="D95" s="5" t="s">
        <v>70</v>
      </c>
      <c r="E95" s="26">
        <v>36668373</v>
      </c>
      <c r="F95" s="26"/>
      <c r="G95" s="26">
        <f t="shared" si="17"/>
        <v>36668373</v>
      </c>
      <c r="H95" s="26"/>
      <c r="I95" s="26">
        <f t="shared" si="18"/>
        <v>36668373</v>
      </c>
      <c r="J95" s="26" t="s">
        <v>116</v>
      </c>
      <c r="K95" s="26" t="s">
        <v>129</v>
      </c>
      <c r="L95" s="5">
        <v>0</v>
      </c>
      <c r="M95" s="5" t="s">
        <v>117</v>
      </c>
      <c r="N95" s="5" t="s">
        <v>134</v>
      </c>
      <c r="O95" s="5">
        <v>1</v>
      </c>
      <c r="P95" s="5">
        <v>0</v>
      </c>
      <c r="Q95" s="26">
        <f t="shared" si="19"/>
        <v>36668373</v>
      </c>
      <c r="R95" s="26">
        <f t="shared" si="20"/>
        <v>36668373</v>
      </c>
      <c r="S95" s="26">
        <f t="shared" si="22"/>
        <v>0</v>
      </c>
      <c r="T95" s="26"/>
      <c r="U95" s="26">
        <f t="shared" si="23"/>
        <v>36668373</v>
      </c>
      <c r="V95" s="26"/>
      <c r="W95" s="26">
        <f t="shared" si="21"/>
        <v>36668373</v>
      </c>
      <c r="X95" s="16" t="s">
        <v>147</v>
      </c>
      <c r="Y95" s="5" t="s">
        <v>160</v>
      </c>
      <c r="Z95" s="5">
        <v>1</v>
      </c>
      <c r="AA95" s="5" t="s">
        <v>166</v>
      </c>
      <c r="AB95" s="17">
        <v>0</v>
      </c>
      <c r="AC95" s="27">
        <f t="shared" si="24"/>
        <v>36668373</v>
      </c>
      <c r="AD95" s="28">
        <f t="shared" si="25"/>
        <v>36668373</v>
      </c>
    </row>
    <row r="96" spans="1:30" x14ac:dyDescent="0.25">
      <c r="A96" s="33">
        <v>323</v>
      </c>
      <c r="B96" s="33">
        <v>370</v>
      </c>
      <c r="C96" s="5" t="s">
        <v>12</v>
      </c>
      <c r="D96" s="5" t="s">
        <v>71</v>
      </c>
      <c r="E96" s="26">
        <v>24719813</v>
      </c>
      <c r="F96" s="26"/>
      <c r="G96" s="26">
        <f t="shared" si="17"/>
        <v>24719813</v>
      </c>
      <c r="H96" s="26"/>
      <c r="I96" s="26">
        <f t="shared" si="18"/>
        <v>24719813</v>
      </c>
      <c r="J96" s="26" t="s">
        <v>116</v>
      </c>
      <c r="K96" s="26" t="s">
        <v>129</v>
      </c>
      <c r="L96" s="5">
        <v>0</v>
      </c>
      <c r="M96" s="5" t="s">
        <v>117</v>
      </c>
      <c r="N96" s="5" t="s">
        <v>134</v>
      </c>
      <c r="O96" s="5">
        <v>1</v>
      </c>
      <c r="P96" s="5">
        <v>0</v>
      </c>
      <c r="Q96" s="26">
        <f t="shared" si="19"/>
        <v>24719813</v>
      </c>
      <c r="R96" s="26">
        <f t="shared" si="20"/>
        <v>24719813</v>
      </c>
      <c r="S96" s="26">
        <f t="shared" si="22"/>
        <v>0</v>
      </c>
      <c r="T96" s="26"/>
      <c r="U96" s="26">
        <f t="shared" si="23"/>
        <v>24719813</v>
      </c>
      <c r="V96" s="26"/>
      <c r="W96" s="26">
        <f t="shared" si="21"/>
        <v>24719813</v>
      </c>
      <c r="X96" s="16" t="s">
        <v>143</v>
      </c>
      <c r="Y96" s="5" t="s">
        <v>163</v>
      </c>
      <c r="Z96" s="5">
        <v>1</v>
      </c>
      <c r="AA96" s="5" t="s">
        <v>166</v>
      </c>
      <c r="AB96" s="17">
        <v>0</v>
      </c>
      <c r="AC96" s="27">
        <f t="shared" si="24"/>
        <v>24719813</v>
      </c>
      <c r="AD96" s="28">
        <f t="shared" si="25"/>
        <v>24719813</v>
      </c>
    </row>
    <row r="97" spans="1:30" x14ac:dyDescent="0.25">
      <c r="A97" s="33">
        <v>323</v>
      </c>
      <c r="B97" s="33">
        <v>370</v>
      </c>
      <c r="C97" s="5" t="s">
        <v>12</v>
      </c>
      <c r="D97" s="5" t="s">
        <v>72</v>
      </c>
      <c r="E97" s="26">
        <v>32839637</v>
      </c>
      <c r="F97" s="26"/>
      <c r="G97" s="26">
        <f t="shared" si="17"/>
        <v>32839637</v>
      </c>
      <c r="H97" s="26"/>
      <c r="I97" s="26">
        <f t="shared" si="18"/>
        <v>32839637</v>
      </c>
      <c r="J97" s="26" t="s">
        <v>116</v>
      </c>
      <c r="K97" s="26" t="s">
        <v>129</v>
      </c>
      <c r="L97" s="5">
        <v>0</v>
      </c>
      <c r="M97" s="5" t="s">
        <v>117</v>
      </c>
      <c r="N97" s="5" t="s">
        <v>134</v>
      </c>
      <c r="O97" s="5">
        <v>1</v>
      </c>
      <c r="P97" s="5">
        <v>0</v>
      </c>
      <c r="Q97" s="26">
        <f t="shared" si="19"/>
        <v>32839637</v>
      </c>
      <c r="R97" s="26">
        <f t="shared" si="20"/>
        <v>32839637</v>
      </c>
      <c r="S97" s="26">
        <f t="shared" si="22"/>
        <v>0</v>
      </c>
      <c r="T97" s="26"/>
      <c r="U97" s="26">
        <f t="shared" si="23"/>
        <v>32839637</v>
      </c>
      <c r="V97" s="26"/>
      <c r="W97" s="26">
        <f t="shared" si="21"/>
        <v>32839637</v>
      </c>
      <c r="X97" s="16" t="s">
        <v>145</v>
      </c>
      <c r="Y97" s="5" t="s">
        <v>156</v>
      </c>
      <c r="Z97" s="5">
        <v>1</v>
      </c>
      <c r="AA97" s="5" t="s">
        <v>166</v>
      </c>
      <c r="AB97" s="17">
        <v>0</v>
      </c>
      <c r="AC97" s="27">
        <f t="shared" si="24"/>
        <v>32839637</v>
      </c>
      <c r="AD97" s="28">
        <f t="shared" si="25"/>
        <v>32839637</v>
      </c>
    </row>
    <row r="98" spans="1:30" x14ac:dyDescent="0.25">
      <c r="A98" s="33">
        <v>323</v>
      </c>
      <c r="B98" s="33">
        <v>370</v>
      </c>
      <c r="C98" s="5" t="s">
        <v>12</v>
      </c>
      <c r="D98" s="5" t="s">
        <v>73</v>
      </c>
      <c r="E98" s="26">
        <v>0</v>
      </c>
      <c r="F98" s="26"/>
      <c r="G98" s="26">
        <f t="shared" si="17"/>
        <v>0</v>
      </c>
      <c r="H98" s="26"/>
      <c r="I98" s="26">
        <f t="shared" si="18"/>
        <v>0</v>
      </c>
      <c r="J98" s="26" t="s">
        <v>116</v>
      </c>
      <c r="K98" s="26" t="s">
        <v>129</v>
      </c>
      <c r="L98" s="5">
        <v>0</v>
      </c>
      <c r="M98" s="5" t="s">
        <v>117</v>
      </c>
      <c r="N98" s="5" t="s">
        <v>134</v>
      </c>
      <c r="O98" s="5">
        <v>1</v>
      </c>
      <c r="P98" s="5">
        <v>0</v>
      </c>
      <c r="Q98" s="26">
        <f t="shared" si="19"/>
        <v>0</v>
      </c>
      <c r="R98" s="26">
        <f t="shared" si="20"/>
        <v>0</v>
      </c>
      <c r="S98" s="26">
        <f t="shared" si="22"/>
        <v>0</v>
      </c>
      <c r="T98" s="26"/>
      <c r="U98" s="26">
        <f t="shared" si="23"/>
        <v>0</v>
      </c>
      <c r="V98" s="26"/>
      <c r="W98" s="26">
        <f t="shared" si="21"/>
        <v>0</v>
      </c>
      <c r="X98" s="16" t="s">
        <v>148</v>
      </c>
      <c r="Y98" s="5" t="s">
        <v>162</v>
      </c>
      <c r="Z98" s="5">
        <v>1</v>
      </c>
      <c r="AA98" s="5" t="s">
        <v>166</v>
      </c>
      <c r="AB98" s="17">
        <v>0</v>
      </c>
      <c r="AC98" s="27">
        <f t="shared" si="24"/>
        <v>0</v>
      </c>
      <c r="AD98" s="28">
        <f t="shared" si="25"/>
        <v>0</v>
      </c>
    </row>
    <row r="99" spans="1:30" x14ac:dyDescent="0.25">
      <c r="A99" s="33">
        <v>323</v>
      </c>
      <c r="B99" s="33">
        <v>370</v>
      </c>
      <c r="C99" s="5" t="s">
        <v>12</v>
      </c>
      <c r="D99" s="5" t="s">
        <v>74</v>
      </c>
      <c r="E99" s="26">
        <v>0</v>
      </c>
      <c r="F99" s="26"/>
      <c r="G99" s="26">
        <f t="shared" si="17"/>
        <v>0</v>
      </c>
      <c r="H99" s="26"/>
      <c r="I99" s="26">
        <f t="shared" si="18"/>
        <v>0</v>
      </c>
      <c r="J99" s="26" t="s">
        <v>116</v>
      </c>
      <c r="K99" s="26" t="s">
        <v>129</v>
      </c>
      <c r="L99" s="5">
        <v>0</v>
      </c>
      <c r="M99" s="5" t="s">
        <v>117</v>
      </c>
      <c r="N99" s="5" t="s">
        <v>134</v>
      </c>
      <c r="O99" s="5">
        <v>1</v>
      </c>
      <c r="P99" s="5">
        <v>0</v>
      </c>
      <c r="Q99" s="26">
        <f t="shared" si="19"/>
        <v>0</v>
      </c>
      <c r="R99" s="26">
        <f t="shared" si="20"/>
        <v>0</v>
      </c>
      <c r="S99" s="26">
        <f t="shared" si="22"/>
        <v>0</v>
      </c>
      <c r="T99" s="26"/>
      <c r="U99" s="26">
        <f t="shared" si="23"/>
        <v>0</v>
      </c>
      <c r="V99" s="26"/>
      <c r="W99" s="26">
        <f t="shared" si="21"/>
        <v>0</v>
      </c>
      <c r="X99" s="16" t="s">
        <v>141</v>
      </c>
      <c r="Y99" s="5" t="s">
        <v>154</v>
      </c>
      <c r="Z99" s="5">
        <v>1</v>
      </c>
      <c r="AA99" s="5" t="s">
        <v>166</v>
      </c>
      <c r="AB99" s="17">
        <v>0</v>
      </c>
      <c r="AC99" s="27">
        <f t="shared" si="24"/>
        <v>0</v>
      </c>
      <c r="AD99" s="28">
        <f t="shared" si="25"/>
        <v>0</v>
      </c>
    </row>
    <row r="100" spans="1:30" x14ac:dyDescent="0.25">
      <c r="A100" s="33">
        <v>323</v>
      </c>
      <c r="B100" s="33">
        <v>370</v>
      </c>
      <c r="C100" s="5" t="s">
        <v>12</v>
      </c>
      <c r="D100" s="5" t="s">
        <v>75</v>
      </c>
      <c r="E100" s="26">
        <v>57705699</v>
      </c>
      <c r="F100" s="26"/>
      <c r="G100" s="26">
        <f t="shared" ref="G100:G131" si="26">+E100-F100</f>
        <v>57705699</v>
      </c>
      <c r="H100" s="30"/>
      <c r="I100" s="26">
        <f t="shared" ref="I100:I131" si="27">+G100+H100</f>
        <v>57705699</v>
      </c>
      <c r="J100" s="26" t="s">
        <v>116</v>
      </c>
      <c r="K100" s="26" t="s">
        <v>129</v>
      </c>
      <c r="L100" s="5">
        <v>0</v>
      </c>
      <c r="M100" s="5" t="s">
        <v>117</v>
      </c>
      <c r="N100" s="5" t="s">
        <v>134</v>
      </c>
      <c r="O100" s="5">
        <v>1</v>
      </c>
      <c r="P100" s="5">
        <v>0</v>
      </c>
      <c r="Q100" s="26">
        <f t="shared" ref="Q100:Q131" si="28">+I100</f>
        <v>57705699</v>
      </c>
      <c r="R100" s="26">
        <f t="shared" ref="R100:R131" si="29">+Q100</f>
        <v>57705699</v>
      </c>
      <c r="S100" s="26">
        <f t="shared" si="22"/>
        <v>0</v>
      </c>
      <c r="T100" s="26"/>
      <c r="U100" s="26">
        <f t="shared" si="23"/>
        <v>57705699</v>
      </c>
      <c r="V100" s="26"/>
      <c r="W100" s="26">
        <f t="shared" ref="W100:W131" si="30">SUM(S100:V100)</f>
        <v>57705699</v>
      </c>
      <c r="X100" s="16" t="s">
        <v>145</v>
      </c>
      <c r="Y100" s="5" t="s">
        <v>156</v>
      </c>
      <c r="Z100" s="5">
        <v>1</v>
      </c>
      <c r="AA100" s="5" t="s">
        <v>166</v>
      </c>
      <c r="AB100" s="17">
        <v>0</v>
      </c>
      <c r="AC100" s="27">
        <f t="shared" si="24"/>
        <v>57705699</v>
      </c>
      <c r="AD100" s="28">
        <f t="shared" si="25"/>
        <v>57705699</v>
      </c>
    </row>
    <row r="101" spans="1:30" x14ac:dyDescent="0.25">
      <c r="A101" s="37">
        <v>323</v>
      </c>
      <c r="B101" s="37">
        <v>370</v>
      </c>
      <c r="C101" s="5" t="s">
        <v>12</v>
      </c>
      <c r="D101" s="5" t="s">
        <v>76</v>
      </c>
      <c r="E101" s="26">
        <v>7849032.0000000037</v>
      </c>
      <c r="F101" s="26"/>
      <c r="G101" s="26">
        <f t="shared" si="26"/>
        <v>7849032.0000000037</v>
      </c>
      <c r="H101" s="26"/>
      <c r="I101" s="26">
        <f t="shared" si="27"/>
        <v>7849032.0000000037</v>
      </c>
      <c r="J101" s="26" t="s">
        <v>116</v>
      </c>
      <c r="K101" s="26" t="s">
        <v>129</v>
      </c>
      <c r="L101" s="5">
        <v>0</v>
      </c>
      <c r="M101" s="5" t="s">
        <v>117</v>
      </c>
      <c r="N101" s="5" t="s">
        <v>134</v>
      </c>
      <c r="O101" s="5">
        <v>1</v>
      </c>
      <c r="P101" s="5">
        <v>0</v>
      </c>
      <c r="Q101" s="26">
        <f t="shared" si="28"/>
        <v>7849032.0000000037</v>
      </c>
      <c r="R101" s="26">
        <f t="shared" si="29"/>
        <v>7849032.0000000037</v>
      </c>
      <c r="S101" s="26">
        <f t="shared" si="22"/>
        <v>0</v>
      </c>
      <c r="T101" s="26"/>
      <c r="U101" s="26">
        <f t="shared" si="23"/>
        <v>7849032.0000000037</v>
      </c>
      <c r="V101" s="26"/>
      <c r="W101" s="26">
        <f t="shared" si="30"/>
        <v>7849032.0000000037</v>
      </c>
      <c r="X101" s="16" t="s">
        <v>147</v>
      </c>
      <c r="Y101" s="5" t="s">
        <v>160</v>
      </c>
      <c r="Z101" s="5">
        <v>1</v>
      </c>
      <c r="AA101" s="5" t="s">
        <v>166</v>
      </c>
      <c r="AB101" s="17">
        <v>0</v>
      </c>
      <c r="AC101" s="27">
        <f t="shared" si="24"/>
        <v>7849032.0000000037</v>
      </c>
      <c r="AD101" s="28">
        <f t="shared" si="25"/>
        <v>7849032.0000000037</v>
      </c>
    </row>
    <row r="102" spans="1:30" x14ac:dyDescent="0.25">
      <c r="A102" s="37">
        <v>323</v>
      </c>
      <c r="B102" s="37">
        <v>370</v>
      </c>
      <c r="C102" s="5" t="s">
        <v>12</v>
      </c>
      <c r="D102" s="5" t="s">
        <v>77</v>
      </c>
      <c r="E102" s="26">
        <v>0</v>
      </c>
      <c r="F102" s="26"/>
      <c r="G102" s="26">
        <f t="shared" si="26"/>
        <v>0</v>
      </c>
      <c r="H102" s="26"/>
      <c r="I102" s="26">
        <f t="shared" si="27"/>
        <v>0</v>
      </c>
      <c r="J102" s="26" t="s">
        <v>116</v>
      </c>
      <c r="K102" s="26" t="s">
        <v>129</v>
      </c>
      <c r="L102" s="5">
        <v>0</v>
      </c>
      <c r="M102" s="5" t="s">
        <v>117</v>
      </c>
      <c r="N102" s="5" t="s">
        <v>134</v>
      </c>
      <c r="O102" s="5">
        <v>1</v>
      </c>
      <c r="P102" s="5">
        <v>0</v>
      </c>
      <c r="Q102" s="26">
        <f t="shared" si="28"/>
        <v>0</v>
      </c>
      <c r="R102" s="26">
        <f t="shared" si="29"/>
        <v>0</v>
      </c>
      <c r="S102" s="26">
        <f t="shared" ref="S102:S133" si="31">+H102</f>
        <v>0</v>
      </c>
      <c r="T102" s="26"/>
      <c r="U102" s="26">
        <f t="shared" ref="U102:U133" si="32">+G102</f>
        <v>0</v>
      </c>
      <c r="V102" s="26"/>
      <c r="W102" s="26">
        <f t="shared" si="30"/>
        <v>0</v>
      </c>
      <c r="X102" s="16" t="s">
        <v>143</v>
      </c>
      <c r="Y102" s="5" t="s">
        <v>163</v>
      </c>
      <c r="Z102" s="5">
        <v>1</v>
      </c>
      <c r="AA102" s="5" t="s">
        <v>166</v>
      </c>
      <c r="AB102" s="17">
        <v>0</v>
      </c>
      <c r="AC102" s="27">
        <f t="shared" si="24"/>
        <v>0</v>
      </c>
      <c r="AD102" s="28">
        <f t="shared" si="25"/>
        <v>0</v>
      </c>
    </row>
    <row r="103" spans="1:30" x14ac:dyDescent="0.25">
      <c r="A103" s="37">
        <v>323</v>
      </c>
      <c r="B103" s="37">
        <v>370</v>
      </c>
      <c r="C103" s="5" t="s">
        <v>12</v>
      </c>
      <c r="D103" s="5" t="s">
        <v>78</v>
      </c>
      <c r="E103" s="26">
        <v>26999319</v>
      </c>
      <c r="F103" s="26"/>
      <c r="G103" s="26">
        <f t="shared" si="26"/>
        <v>26999319</v>
      </c>
      <c r="H103" s="26"/>
      <c r="I103" s="26">
        <f t="shared" si="27"/>
        <v>26999319</v>
      </c>
      <c r="J103" s="26" t="s">
        <v>116</v>
      </c>
      <c r="K103" s="26" t="s">
        <v>129</v>
      </c>
      <c r="L103" s="5">
        <v>0</v>
      </c>
      <c r="M103" s="5" t="s">
        <v>117</v>
      </c>
      <c r="N103" s="5" t="s">
        <v>134</v>
      </c>
      <c r="O103" s="5">
        <v>1</v>
      </c>
      <c r="P103" s="5">
        <v>0</v>
      </c>
      <c r="Q103" s="26">
        <f t="shared" si="28"/>
        <v>26999319</v>
      </c>
      <c r="R103" s="26">
        <f t="shared" si="29"/>
        <v>26999319</v>
      </c>
      <c r="S103" s="26">
        <f t="shared" si="31"/>
        <v>0</v>
      </c>
      <c r="T103" s="26"/>
      <c r="U103" s="26">
        <f t="shared" si="32"/>
        <v>26999319</v>
      </c>
      <c r="V103" s="26"/>
      <c r="W103" s="26">
        <f t="shared" si="30"/>
        <v>26999319</v>
      </c>
      <c r="X103" s="16" t="s">
        <v>145</v>
      </c>
      <c r="Y103" s="5" t="s">
        <v>156</v>
      </c>
      <c r="Z103" s="5">
        <v>1</v>
      </c>
      <c r="AA103" s="5" t="s">
        <v>166</v>
      </c>
      <c r="AB103" s="17">
        <v>0</v>
      </c>
      <c r="AC103" s="27">
        <f t="shared" si="24"/>
        <v>26999319</v>
      </c>
      <c r="AD103" s="28">
        <f t="shared" si="25"/>
        <v>26999319</v>
      </c>
    </row>
    <row r="104" spans="1:30" x14ac:dyDescent="0.25">
      <c r="A104" s="37">
        <v>323</v>
      </c>
      <c r="B104" s="37">
        <v>370</v>
      </c>
      <c r="C104" s="5" t="s">
        <v>12</v>
      </c>
      <c r="D104" s="5" t="s">
        <v>79</v>
      </c>
      <c r="E104" s="26">
        <v>1908080</v>
      </c>
      <c r="F104" s="26"/>
      <c r="G104" s="26">
        <f t="shared" si="26"/>
        <v>1908080</v>
      </c>
      <c r="H104" s="26"/>
      <c r="I104" s="26">
        <f t="shared" si="27"/>
        <v>1908080</v>
      </c>
      <c r="J104" s="26" t="s">
        <v>116</v>
      </c>
      <c r="K104" s="26" t="s">
        <v>129</v>
      </c>
      <c r="L104" s="5">
        <v>0</v>
      </c>
      <c r="M104" s="5" t="s">
        <v>117</v>
      </c>
      <c r="N104" s="5" t="s">
        <v>134</v>
      </c>
      <c r="O104" s="5">
        <v>1</v>
      </c>
      <c r="P104" s="5">
        <v>0</v>
      </c>
      <c r="Q104" s="26">
        <f t="shared" si="28"/>
        <v>1908080</v>
      </c>
      <c r="R104" s="26">
        <f t="shared" si="29"/>
        <v>1908080</v>
      </c>
      <c r="S104" s="26">
        <f t="shared" si="31"/>
        <v>0</v>
      </c>
      <c r="T104" s="26"/>
      <c r="U104" s="26">
        <f t="shared" si="32"/>
        <v>1908080</v>
      </c>
      <c r="V104" s="26"/>
      <c r="W104" s="26">
        <f t="shared" si="30"/>
        <v>1908080</v>
      </c>
      <c r="X104" s="16" t="s">
        <v>148</v>
      </c>
      <c r="Y104" s="5" t="s">
        <v>162</v>
      </c>
      <c r="Z104" s="5">
        <v>1</v>
      </c>
      <c r="AA104" s="5" t="s">
        <v>166</v>
      </c>
      <c r="AB104" s="17">
        <v>0</v>
      </c>
      <c r="AC104" s="27">
        <f t="shared" si="24"/>
        <v>1908080</v>
      </c>
      <c r="AD104" s="28">
        <f t="shared" si="25"/>
        <v>1908080</v>
      </c>
    </row>
    <row r="105" spans="1:30" x14ac:dyDescent="0.25">
      <c r="A105" s="37">
        <v>323</v>
      </c>
      <c r="B105" s="37">
        <v>370</v>
      </c>
      <c r="C105" s="5" t="s">
        <v>12</v>
      </c>
      <c r="D105" s="5" t="s">
        <v>80</v>
      </c>
      <c r="E105" s="26">
        <v>51600000</v>
      </c>
      <c r="F105" s="26"/>
      <c r="G105" s="26">
        <f t="shared" si="26"/>
        <v>51600000</v>
      </c>
      <c r="H105" s="26"/>
      <c r="I105" s="26">
        <f t="shared" si="27"/>
        <v>51600000</v>
      </c>
      <c r="J105" s="26" t="s">
        <v>116</v>
      </c>
      <c r="K105" s="26" t="s">
        <v>129</v>
      </c>
      <c r="L105" s="5">
        <v>0</v>
      </c>
      <c r="M105" s="5" t="s">
        <v>117</v>
      </c>
      <c r="N105" s="5" t="s">
        <v>134</v>
      </c>
      <c r="O105" s="5">
        <v>1</v>
      </c>
      <c r="P105" s="5">
        <v>0</v>
      </c>
      <c r="Q105" s="26">
        <f t="shared" si="28"/>
        <v>51600000</v>
      </c>
      <c r="R105" s="26">
        <f t="shared" si="29"/>
        <v>51600000</v>
      </c>
      <c r="S105" s="26">
        <f t="shared" si="31"/>
        <v>0</v>
      </c>
      <c r="T105" s="26"/>
      <c r="U105" s="26">
        <f t="shared" si="32"/>
        <v>51600000</v>
      </c>
      <c r="V105" s="26"/>
      <c r="W105" s="26">
        <f t="shared" si="30"/>
        <v>51600000</v>
      </c>
      <c r="X105" s="16" t="s">
        <v>141</v>
      </c>
      <c r="Y105" s="5" t="s">
        <v>154</v>
      </c>
      <c r="Z105" s="5">
        <v>1</v>
      </c>
      <c r="AA105" s="5" t="s">
        <v>166</v>
      </c>
      <c r="AB105" s="17">
        <v>0</v>
      </c>
      <c r="AC105" s="27">
        <f t="shared" si="24"/>
        <v>51600000</v>
      </c>
      <c r="AD105" s="28">
        <f t="shared" si="25"/>
        <v>51600000</v>
      </c>
    </row>
    <row r="106" spans="1:30" x14ac:dyDescent="0.25">
      <c r="A106" s="37">
        <v>323</v>
      </c>
      <c r="B106" s="37">
        <v>370</v>
      </c>
      <c r="C106" s="5" t="s">
        <v>12</v>
      </c>
      <c r="D106" s="5" t="s">
        <v>100</v>
      </c>
      <c r="E106" s="26">
        <v>266993585.77000001</v>
      </c>
      <c r="F106" s="26"/>
      <c r="G106" s="26">
        <f t="shared" si="26"/>
        <v>266993585.77000001</v>
      </c>
      <c r="H106" s="26">
        <v>456264693.82999998</v>
      </c>
      <c r="I106" s="26">
        <f t="shared" si="27"/>
        <v>723258279.60000002</v>
      </c>
      <c r="J106" s="7" t="s">
        <v>114</v>
      </c>
      <c r="K106" s="7" t="s">
        <v>127</v>
      </c>
      <c r="L106" s="5">
        <v>0</v>
      </c>
      <c r="M106" s="5" t="s">
        <v>115</v>
      </c>
      <c r="N106" s="5" t="s">
        <v>135</v>
      </c>
      <c r="O106" s="5">
        <v>1</v>
      </c>
      <c r="P106" s="5">
        <v>0</v>
      </c>
      <c r="Q106" s="26">
        <f t="shared" si="28"/>
        <v>723258279.60000002</v>
      </c>
      <c r="R106" s="26">
        <f t="shared" si="29"/>
        <v>723258279.60000002</v>
      </c>
      <c r="S106" s="26">
        <f t="shared" si="31"/>
        <v>456264693.82999998</v>
      </c>
      <c r="T106" s="26"/>
      <c r="U106" s="26">
        <f t="shared" si="32"/>
        <v>266993585.77000001</v>
      </c>
      <c r="V106" s="26"/>
      <c r="W106" s="26">
        <f t="shared" si="30"/>
        <v>723258279.60000002</v>
      </c>
      <c r="X106" s="16" t="s">
        <v>152</v>
      </c>
      <c r="Y106" s="5" t="s">
        <v>150</v>
      </c>
      <c r="Z106" s="5">
        <v>1</v>
      </c>
      <c r="AA106" s="5" t="s">
        <v>166</v>
      </c>
      <c r="AB106" s="17">
        <v>0</v>
      </c>
      <c r="AC106" s="27">
        <f t="shared" si="24"/>
        <v>723258279.60000002</v>
      </c>
      <c r="AD106" s="28">
        <f t="shared" si="25"/>
        <v>723258279.60000002</v>
      </c>
    </row>
    <row r="107" spans="1:30" x14ac:dyDescent="0.25">
      <c r="A107" s="33">
        <v>335</v>
      </c>
      <c r="B107" s="33">
        <v>372</v>
      </c>
      <c r="C107" s="5" t="s">
        <v>10</v>
      </c>
      <c r="D107" s="5" t="s">
        <v>24</v>
      </c>
      <c r="E107" s="26">
        <v>1201420850</v>
      </c>
      <c r="F107" s="26">
        <v>969353025.66999996</v>
      </c>
      <c r="G107" s="26">
        <f t="shared" si="26"/>
        <v>232067824.33000004</v>
      </c>
      <c r="H107" s="26">
        <v>9811414022</v>
      </c>
      <c r="I107" s="26">
        <f t="shared" si="27"/>
        <v>10043481846.33</v>
      </c>
      <c r="J107" s="7" t="s">
        <v>116</v>
      </c>
      <c r="K107" s="7" t="s">
        <v>129</v>
      </c>
      <c r="L107" s="5">
        <v>0</v>
      </c>
      <c r="M107" s="5" t="s">
        <v>117</v>
      </c>
      <c r="N107" s="5" t="s">
        <v>134</v>
      </c>
      <c r="O107" s="5">
        <v>1</v>
      </c>
      <c r="P107" s="5">
        <v>0</v>
      </c>
      <c r="Q107" s="26">
        <f t="shared" si="28"/>
        <v>10043481846.33</v>
      </c>
      <c r="R107" s="26">
        <f t="shared" si="29"/>
        <v>10043481846.33</v>
      </c>
      <c r="S107" s="26">
        <f t="shared" si="31"/>
        <v>9811414022</v>
      </c>
      <c r="T107" s="26"/>
      <c r="U107" s="26">
        <f t="shared" si="32"/>
        <v>232067824.33000004</v>
      </c>
      <c r="V107" s="26"/>
      <c r="W107" s="26">
        <f t="shared" si="30"/>
        <v>10043481846.33</v>
      </c>
      <c r="X107" s="16" t="s">
        <v>148</v>
      </c>
      <c r="Y107" s="5" t="s">
        <v>162</v>
      </c>
      <c r="Z107" s="5">
        <v>1</v>
      </c>
      <c r="AA107" s="5" t="s">
        <v>166</v>
      </c>
      <c r="AB107" s="17">
        <v>0</v>
      </c>
      <c r="AC107" s="27">
        <f t="shared" si="24"/>
        <v>10043481846.33</v>
      </c>
      <c r="AD107" s="28">
        <f t="shared" si="25"/>
        <v>10043481846.33</v>
      </c>
    </row>
    <row r="108" spans="1:30" x14ac:dyDescent="0.25">
      <c r="A108" s="33">
        <v>335</v>
      </c>
      <c r="B108" s="33">
        <v>372</v>
      </c>
      <c r="C108" s="5" t="s">
        <v>10</v>
      </c>
      <c r="D108" s="5" t="s">
        <v>25</v>
      </c>
      <c r="E108" s="26">
        <v>1786213717.8000002</v>
      </c>
      <c r="F108" s="26">
        <v>855543467</v>
      </c>
      <c r="G108" s="26">
        <f t="shared" si="26"/>
        <v>930670250.80000019</v>
      </c>
      <c r="H108" s="26">
        <v>3876472568</v>
      </c>
      <c r="I108" s="26">
        <f t="shared" si="27"/>
        <v>4807142818.8000002</v>
      </c>
      <c r="J108" s="7" t="s">
        <v>116</v>
      </c>
      <c r="K108" s="7" t="s">
        <v>129</v>
      </c>
      <c r="L108" s="5">
        <v>0</v>
      </c>
      <c r="M108" s="5" t="s">
        <v>117</v>
      </c>
      <c r="N108" s="5" t="s">
        <v>134</v>
      </c>
      <c r="O108" s="5">
        <v>1</v>
      </c>
      <c r="P108" s="5">
        <v>0</v>
      </c>
      <c r="Q108" s="26">
        <f t="shared" si="28"/>
        <v>4807142818.8000002</v>
      </c>
      <c r="R108" s="26">
        <f t="shared" si="29"/>
        <v>4807142818.8000002</v>
      </c>
      <c r="S108" s="26">
        <f t="shared" si="31"/>
        <v>3876472568</v>
      </c>
      <c r="T108" s="26"/>
      <c r="U108" s="26">
        <f t="shared" si="32"/>
        <v>930670250.80000019</v>
      </c>
      <c r="V108" s="26"/>
      <c r="W108" s="26">
        <f t="shared" si="30"/>
        <v>4807142818.8000002</v>
      </c>
      <c r="X108" s="5" t="s">
        <v>141</v>
      </c>
      <c r="Y108" s="5" t="s">
        <v>154</v>
      </c>
      <c r="Z108" s="5">
        <v>1</v>
      </c>
      <c r="AA108" s="5" t="s">
        <v>166</v>
      </c>
      <c r="AB108" s="17">
        <v>0</v>
      </c>
      <c r="AC108" s="27">
        <f t="shared" si="24"/>
        <v>4807142818.8000002</v>
      </c>
      <c r="AD108" s="28">
        <f t="shared" si="25"/>
        <v>4807142818.8000002</v>
      </c>
    </row>
    <row r="109" spans="1:30" x14ac:dyDescent="0.25">
      <c r="A109" s="33">
        <v>335</v>
      </c>
      <c r="B109" s="33">
        <v>372</v>
      </c>
      <c r="C109" s="5" t="s">
        <v>10</v>
      </c>
      <c r="D109" s="5" t="s">
        <v>28</v>
      </c>
      <c r="E109" s="26">
        <v>533881549.4000001</v>
      </c>
      <c r="F109" s="26">
        <v>465564725.98000002</v>
      </c>
      <c r="G109" s="26">
        <f t="shared" si="26"/>
        <v>68316823.420000076</v>
      </c>
      <c r="H109" s="26">
        <v>941680605</v>
      </c>
      <c r="I109" s="26">
        <f t="shared" si="27"/>
        <v>1009997428.4200001</v>
      </c>
      <c r="J109" s="7" t="s">
        <v>116</v>
      </c>
      <c r="K109" s="7" t="s">
        <v>129</v>
      </c>
      <c r="L109" s="5">
        <v>0</v>
      </c>
      <c r="M109" s="5" t="s">
        <v>117</v>
      </c>
      <c r="N109" s="5" t="s">
        <v>134</v>
      </c>
      <c r="O109" s="5">
        <v>1</v>
      </c>
      <c r="P109" s="5">
        <v>0</v>
      </c>
      <c r="Q109" s="26">
        <f t="shared" si="28"/>
        <v>1009997428.4200001</v>
      </c>
      <c r="R109" s="26">
        <f t="shared" si="29"/>
        <v>1009997428.4200001</v>
      </c>
      <c r="S109" s="26">
        <f t="shared" si="31"/>
        <v>941680605</v>
      </c>
      <c r="T109" s="26"/>
      <c r="U109" s="26">
        <f t="shared" si="32"/>
        <v>68316823.420000076</v>
      </c>
      <c r="V109" s="26"/>
      <c r="W109" s="26">
        <f t="shared" si="30"/>
        <v>1009997428.4200001</v>
      </c>
      <c r="X109" s="16" t="s">
        <v>147</v>
      </c>
      <c r="Y109" s="5" t="s">
        <v>160</v>
      </c>
      <c r="Z109" s="5">
        <v>1</v>
      </c>
      <c r="AA109" s="5" t="s">
        <v>166</v>
      </c>
      <c r="AB109" s="17">
        <v>0</v>
      </c>
      <c r="AC109" s="27">
        <f t="shared" si="24"/>
        <v>1009997428.4200001</v>
      </c>
      <c r="AD109" s="28">
        <f t="shared" si="25"/>
        <v>1009997428.4200001</v>
      </c>
    </row>
    <row r="110" spans="1:30" x14ac:dyDescent="0.25">
      <c r="A110" s="33">
        <v>335</v>
      </c>
      <c r="B110" s="33">
        <v>372</v>
      </c>
      <c r="C110" s="5" t="s">
        <v>10</v>
      </c>
      <c r="D110" s="5" t="s">
        <v>33</v>
      </c>
      <c r="E110" s="26">
        <v>86490000</v>
      </c>
      <c r="F110" s="26"/>
      <c r="G110" s="26">
        <f t="shared" si="26"/>
        <v>86490000</v>
      </c>
      <c r="H110" s="26">
        <v>558149258</v>
      </c>
      <c r="I110" s="26">
        <f t="shared" si="27"/>
        <v>644639258</v>
      </c>
      <c r="J110" s="7" t="s">
        <v>116</v>
      </c>
      <c r="K110" s="7" t="s">
        <v>129</v>
      </c>
      <c r="L110" s="5">
        <v>0</v>
      </c>
      <c r="M110" s="5" t="s">
        <v>117</v>
      </c>
      <c r="N110" s="5" t="s">
        <v>134</v>
      </c>
      <c r="O110" s="5">
        <v>1</v>
      </c>
      <c r="P110" s="5">
        <v>0</v>
      </c>
      <c r="Q110" s="26">
        <f t="shared" si="28"/>
        <v>644639258</v>
      </c>
      <c r="R110" s="26">
        <f t="shared" si="29"/>
        <v>644639258</v>
      </c>
      <c r="S110" s="26">
        <f t="shared" si="31"/>
        <v>558149258</v>
      </c>
      <c r="T110" s="26"/>
      <c r="U110" s="26">
        <f t="shared" si="32"/>
        <v>86490000</v>
      </c>
      <c r="V110" s="26"/>
      <c r="W110" s="26">
        <f t="shared" si="30"/>
        <v>644639258</v>
      </c>
      <c r="X110" s="16" t="s">
        <v>146</v>
      </c>
      <c r="Y110" s="5" t="s">
        <v>150</v>
      </c>
      <c r="Z110" s="5">
        <v>1</v>
      </c>
      <c r="AA110" s="5" t="s">
        <v>166</v>
      </c>
      <c r="AB110" s="17">
        <v>0</v>
      </c>
      <c r="AC110" s="27">
        <f t="shared" si="24"/>
        <v>644639258</v>
      </c>
      <c r="AD110" s="28">
        <f t="shared" si="25"/>
        <v>644639258</v>
      </c>
    </row>
    <row r="111" spans="1:30" x14ac:dyDescent="0.25">
      <c r="A111" s="33">
        <v>335</v>
      </c>
      <c r="B111" s="33">
        <v>372</v>
      </c>
      <c r="C111" s="5" t="s">
        <v>10</v>
      </c>
      <c r="D111" s="5" t="s">
        <v>27</v>
      </c>
      <c r="E111" s="26">
        <v>0</v>
      </c>
      <c r="F111" s="26"/>
      <c r="G111" s="26">
        <f t="shared" si="26"/>
        <v>0</v>
      </c>
      <c r="H111" s="26">
        <v>761263400</v>
      </c>
      <c r="I111" s="26">
        <f t="shared" si="27"/>
        <v>761263400</v>
      </c>
      <c r="J111" s="26" t="s">
        <v>116</v>
      </c>
      <c r="K111" s="7" t="s">
        <v>129</v>
      </c>
      <c r="L111" s="5">
        <v>0</v>
      </c>
      <c r="M111" s="5" t="s">
        <v>117</v>
      </c>
      <c r="N111" s="5" t="s">
        <v>134</v>
      </c>
      <c r="O111" s="5">
        <v>1</v>
      </c>
      <c r="P111" s="5">
        <v>0</v>
      </c>
      <c r="Q111" s="26">
        <f t="shared" si="28"/>
        <v>761263400</v>
      </c>
      <c r="R111" s="26">
        <f t="shared" si="29"/>
        <v>761263400</v>
      </c>
      <c r="S111" s="26">
        <f t="shared" si="31"/>
        <v>761263400</v>
      </c>
      <c r="T111" s="26"/>
      <c r="U111" s="26">
        <f t="shared" si="32"/>
        <v>0</v>
      </c>
      <c r="V111" s="26"/>
      <c r="W111" s="26">
        <f t="shared" si="30"/>
        <v>761263400</v>
      </c>
      <c r="X111" s="16" t="s">
        <v>145</v>
      </c>
      <c r="Y111" s="5" t="s">
        <v>156</v>
      </c>
      <c r="Z111" s="5">
        <v>1</v>
      </c>
      <c r="AA111" s="5" t="s">
        <v>166</v>
      </c>
      <c r="AB111" s="17">
        <v>0</v>
      </c>
      <c r="AC111" s="27">
        <f t="shared" si="24"/>
        <v>761263400</v>
      </c>
      <c r="AD111" s="28">
        <f t="shared" si="25"/>
        <v>761263400</v>
      </c>
    </row>
    <row r="112" spans="1:30" x14ac:dyDescent="0.25">
      <c r="A112" s="33">
        <v>335</v>
      </c>
      <c r="B112" s="33">
        <v>372</v>
      </c>
      <c r="C112" s="5" t="s">
        <v>10</v>
      </c>
      <c r="D112" s="5" t="s">
        <v>86</v>
      </c>
      <c r="E112" s="26">
        <v>0</v>
      </c>
      <c r="F112" s="26">
        <v>65124074.140000001</v>
      </c>
      <c r="G112" s="26">
        <f t="shared" si="26"/>
        <v>-65124074.140000001</v>
      </c>
      <c r="H112" s="26">
        <v>255741945</v>
      </c>
      <c r="I112" s="26">
        <f t="shared" si="27"/>
        <v>190617870.86000001</v>
      </c>
      <c r="J112" s="26" t="s">
        <v>116</v>
      </c>
      <c r="K112" s="7" t="s">
        <v>129</v>
      </c>
      <c r="L112" s="5">
        <v>0</v>
      </c>
      <c r="M112" s="5" t="s">
        <v>117</v>
      </c>
      <c r="N112" s="5" t="s">
        <v>134</v>
      </c>
      <c r="O112" s="5">
        <v>1</v>
      </c>
      <c r="P112" s="5">
        <v>0</v>
      </c>
      <c r="Q112" s="26">
        <f t="shared" si="28"/>
        <v>190617870.86000001</v>
      </c>
      <c r="R112" s="26">
        <f t="shared" si="29"/>
        <v>190617870.86000001</v>
      </c>
      <c r="S112" s="26">
        <f t="shared" si="31"/>
        <v>255741945</v>
      </c>
      <c r="T112" s="26"/>
      <c r="U112" s="26">
        <f t="shared" si="32"/>
        <v>-65124074.140000001</v>
      </c>
      <c r="V112" s="26"/>
      <c r="W112" s="26">
        <f t="shared" si="30"/>
        <v>190617870.86000001</v>
      </c>
      <c r="X112" s="16" t="s">
        <v>143</v>
      </c>
      <c r="Y112" s="5" t="s">
        <v>163</v>
      </c>
      <c r="Z112" s="5">
        <v>1</v>
      </c>
      <c r="AA112" s="5" t="s">
        <v>166</v>
      </c>
      <c r="AB112" s="17">
        <v>0</v>
      </c>
      <c r="AC112" s="27">
        <f t="shared" si="24"/>
        <v>190617870.86000001</v>
      </c>
      <c r="AD112" s="28">
        <f t="shared" si="25"/>
        <v>190617870.86000001</v>
      </c>
    </row>
    <row r="113" spans="1:30" x14ac:dyDescent="0.25">
      <c r="A113" s="33">
        <v>335</v>
      </c>
      <c r="B113" s="33">
        <v>372</v>
      </c>
      <c r="C113" s="5" t="s">
        <v>10</v>
      </c>
      <c r="D113" s="5" t="s">
        <v>26</v>
      </c>
      <c r="E113" s="26">
        <v>181683972.79999998</v>
      </c>
      <c r="F113" s="26">
        <v>138977132.80000001</v>
      </c>
      <c r="G113" s="26">
        <f t="shared" si="26"/>
        <v>42706839.99999997</v>
      </c>
      <c r="H113" s="26">
        <v>687029904.99999976</v>
      </c>
      <c r="I113" s="26">
        <f t="shared" si="27"/>
        <v>729736744.99999976</v>
      </c>
      <c r="J113" s="7" t="s">
        <v>116</v>
      </c>
      <c r="K113" s="7" t="s">
        <v>129</v>
      </c>
      <c r="L113" s="5">
        <v>0</v>
      </c>
      <c r="M113" s="5" t="s">
        <v>117</v>
      </c>
      <c r="N113" s="5" t="s">
        <v>134</v>
      </c>
      <c r="O113" s="5">
        <v>1</v>
      </c>
      <c r="P113" s="5">
        <v>0</v>
      </c>
      <c r="Q113" s="26">
        <f t="shared" si="28"/>
        <v>729736744.99999976</v>
      </c>
      <c r="R113" s="26">
        <f t="shared" si="29"/>
        <v>729736744.99999976</v>
      </c>
      <c r="S113" s="26">
        <f t="shared" si="31"/>
        <v>687029904.99999976</v>
      </c>
      <c r="T113" s="26"/>
      <c r="U113" s="26">
        <f t="shared" si="32"/>
        <v>42706839.99999997</v>
      </c>
      <c r="V113" s="26"/>
      <c r="W113" s="26">
        <f t="shared" si="30"/>
        <v>729736744.99999976</v>
      </c>
      <c r="X113" s="16" t="s">
        <v>146</v>
      </c>
      <c r="Y113" s="5" t="s">
        <v>150</v>
      </c>
      <c r="Z113" s="5">
        <v>1</v>
      </c>
      <c r="AA113" s="5" t="s">
        <v>166</v>
      </c>
      <c r="AB113" s="17">
        <v>0</v>
      </c>
      <c r="AC113" s="27">
        <f t="shared" si="24"/>
        <v>729736744.99999976</v>
      </c>
      <c r="AD113" s="28">
        <f t="shared" si="25"/>
        <v>729736744.99999976</v>
      </c>
    </row>
    <row r="114" spans="1:30" x14ac:dyDescent="0.25">
      <c r="A114" s="33">
        <v>337</v>
      </c>
      <c r="B114" s="33">
        <v>373</v>
      </c>
      <c r="C114" s="5" t="s">
        <v>14</v>
      </c>
      <c r="D114" s="5" t="s">
        <v>24</v>
      </c>
      <c r="E114" s="26">
        <v>21616000</v>
      </c>
      <c r="F114" s="26">
        <v>17700000</v>
      </c>
      <c r="G114" s="26">
        <f t="shared" si="26"/>
        <v>3916000</v>
      </c>
      <c r="H114" s="26"/>
      <c r="I114" s="26">
        <f t="shared" si="27"/>
        <v>3916000</v>
      </c>
      <c r="J114" s="26" t="s">
        <v>116</v>
      </c>
      <c r="K114" s="7" t="s">
        <v>129</v>
      </c>
      <c r="L114" s="5">
        <v>0</v>
      </c>
      <c r="M114" s="5" t="s">
        <v>117</v>
      </c>
      <c r="N114" s="5" t="s">
        <v>134</v>
      </c>
      <c r="O114" s="5">
        <v>1</v>
      </c>
      <c r="P114" s="5">
        <v>0</v>
      </c>
      <c r="Q114" s="26">
        <f t="shared" si="28"/>
        <v>3916000</v>
      </c>
      <c r="R114" s="26">
        <f t="shared" si="29"/>
        <v>3916000</v>
      </c>
      <c r="S114" s="26">
        <f t="shared" si="31"/>
        <v>0</v>
      </c>
      <c r="T114" s="26"/>
      <c r="U114" s="26">
        <f t="shared" si="32"/>
        <v>3916000</v>
      </c>
      <c r="V114" s="26"/>
      <c r="W114" s="26">
        <f t="shared" si="30"/>
        <v>3916000</v>
      </c>
      <c r="X114" s="16" t="s">
        <v>148</v>
      </c>
      <c r="Y114" s="5" t="s">
        <v>162</v>
      </c>
      <c r="Z114" s="5">
        <v>1</v>
      </c>
      <c r="AA114" s="5" t="s">
        <v>166</v>
      </c>
      <c r="AB114" s="17">
        <v>0</v>
      </c>
      <c r="AC114" s="27">
        <f t="shared" si="24"/>
        <v>3916000</v>
      </c>
      <c r="AD114" s="28">
        <f t="shared" si="25"/>
        <v>3916000</v>
      </c>
    </row>
    <row r="115" spans="1:30" x14ac:dyDescent="0.25">
      <c r="A115" s="33">
        <v>337</v>
      </c>
      <c r="B115" s="33">
        <v>373</v>
      </c>
      <c r="C115" s="5" t="s">
        <v>14</v>
      </c>
      <c r="D115" s="5" t="s">
        <v>25</v>
      </c>
      <c r="E115" s="26">
        <v>641045189.57000005</v>
      </c>
      <c r="F115" s="26">
        <v>576292698.61000001</v>
      </c>
      <c r="G115" s="26">
        <f t="shared" si="26"/>
        <v>64752490.960000038</v>
      </c>
      <c r="H115" s="26"/>
      <c r="I115" s="26">
        <f t="shared" si="27"/>
        <v>64752490.960000038</v>
      </c>
      <c r="J115" s="26" t="s">
        <v>116</v>
      </c>
      <c r="K115" s="7" t="s">
        <v>129</v>
      </c>
      <c r="L115" s="5">
        <v>0</v>
      </c>
      <c r="M115" s="5" t="s">
        <v>117</v>
      </c>
      <c r="N115" s="5" t="s">
        <v>134</v>
      </c>
      <c r="O115" s="5">
        <v>1</v>
      </c>
      <c r="P115" s="5">
        <v>0</v>
      </c>
      <c r="Q115" s="26">
        <f t="shared" si="28"/>
        <v>64752490.960000038</v>
      </c>
      <c r="R115" s="26">
        <f t="shared" si="29"/>
        <v>64752490.960000038</v>
      </c>
      <c r="S115" s="26">
        <f t="shared" si="31"/>
        <v>0</v>
      </c>
      <c r="T115" s="26"/>
      <c r="U115" s="26">
        <f t="shared" si="32"/>
        <v>64752490.960000038</v>
      </c>
      <c r="V115" s="26"/>
      <c r="W115" s="26">
        <f t="shared" si="30"/>
        <v>64752490.960000038</v>
      </c>
      <c r="X115" s="5" t="s">
        <v>141</v>
      </c>
      <c r="Y115" s="5" t="s">
        <v>154</v>
      </c>
      <c r="Z115" s="5">
        <v>1</v>
      </c>
      <c r="AA115" s="5" t="s">
        <v>166</v>
      </c>
      <c r="AB115" s="17">
        <v>0</v>
      </c>
      <c r="AC115" s="27">
        <f t="shared" si="24"/>
        <v>64752490.960000038</v>
      </c>
      <c r="AD115" s="28">
        <f t="shared" si="25"/>
        <v>64752490.960000038</v>
      </c>
    </row>
    <row r="116" spans="1:30" x14ac:dyDescent="0.25">
      <c r="A116" s="33">
        <v>337</v>
      </c>
      <c r="B116" s="33">
        <v>373</v>
      </c>
      <c r="C116" s="5" t="s">
        <v>14</v>
      </c>
      <c r="D116" s="5" t="s">
        <v>30</v>
      </c>
      <c r="E116" s="26">
        <v>32294810.43</v>
      </c>
      <c r="F116" s="26">
        <v>32284810.43</v>
      </c>
      <c r="G116" s="26">
        <f t="shared" si="26"/>
        <v>10000</v>
      </c>
      <c r="H116" s="26"/>
      <c r="I116" s="26">
        <f t="shared" si="27"/>
        <v>10000</v>
      </c>
      <c r="J116" s="26" t="s">
        <v>116</v>
      </c>
      <c r="K116" s="7" t="s">
        <v>129</v>
      </c>
      <c r="L116" s="5">
        <v>0</v>
      </c>
      <c r="M116" s="5" t="s">
        <v>117</v>
      </c>
      <c r="N116" s="5" t="s">
        <v>134</v>
      </c>
      <c r="O116" s="5">
        <v>1</v>
      </c>
      <c r="P116" s="5">
        <v>0</v>
      </c>
      <c r="Q116" s="26">
        <f t="shared" si="28"/>
        <v>10000</v>
      </c>
      <c r="R116" s="26">
        <f t="shared" si="29"/>
        <v>10000</v>
      </c>
      <c r="S116" s="26">
        <f t="shared" si="31"/>
        <v>0</v>
      </c>
      <c r="T116" s="26"/>
      <c r="U116" s="26">
        <f t="shared" si="32"/>
        <v>10000</v>
      </c>
      <c r="V116" s="26"/>
      <c r="W116" s="26">
        <f t="shared" si="30"/>
        <v>10000</v>
      </c>
      <c r="X116" s="16" t="s">
        <v>143</v>
      </c>
      <c r="Y116" s="5" t="s">
        <v>163</v>
      </c>
      <c r="Z116" s="5">
        <v>1</v>
      </c>
      <c r="AA116" s="5" t="s">
        <v>166</v>
      </c>
      <c r="AB116" s="17">
        <v>0</v>
      </c>
      <c r="AC116" s="27">
        <f t="shared" si="24"/>
        <v>10000</v>
      </c>
      <c r="AD116" s="28">
        <f t="shared" si="25"/>
        <v>10000</v>
      </c>
    </row>
    <row r="117" spans="1:30" x14ac:dyDescent="0.25">
      <c r="A117" s="33">
        <v>337</v>
      </c>
      <c r="B117" s="33">
        <v>373</v>
      </c>
      <c r="C117" s="5" t="s">
        <v>14</v>
      </c>
      <c r="D117" s="5" t="s">
        <v>28</v>
      </c>
      <c r="E117" s="26">
        <v>49428000</v>
      </c>
      <c r="F117" s="26">
        <v>0</v>
      </c>
      <c r="G117" s="26">
        <f t="shared" si="26"/>
        <v>49428000</v>
      </c>
      <c r="H117" s="26"/>
      <c r="I117" s="26">
        <f t="shared" si="27"/>
        <v>49428000</v>
      </c>
      <c r="J117" s="26" t="s">
        <v>116</v>
      </c>
      <c r="K117" s="7" t="s">
        <v>129</v>
      </c>
      <c r="L117" s="5">
        <v>0</v>
      </c>
      <c r="M117" s="5" t="s">
        <v>117</v>
      </c>
      <c r="N117" s="5" t="s">
        <v>134</v>
      </c>
      <c r="O117" s="5">
        <v>1</v>
      </c>
      <c r="P117" s="5">
        <v>0</v>
      </c>
      <c r="Q117" s="26">
        <f t="shared" si="28"/>
        <v>49428000</v>
      </c>
      <c r="R117" s="26">
        <f t="shared" si="29"/>
        <v>49428000</v>
      </c>
      <c r="S117" s="26">
        <f t="shared" si="31"/>
        <v>0</v>
      </c>
      <c r="T117" s="26"/>
      <c r="U117" s="26">
        <f t="shared" si="32"/>
        <v>49428000</v>
      </c>
      <c r="V117" s="26"/>
      <c r="W117" s="26">
        <f t="shared" si="30"/>
        <v>49428000</v>
      </c>
      <c r="X117" s="16" t="s">
        <v>147</v>
      </c>
      <c r="Y117" s="5" t="s">
        <v>160</v>
      </c>
      <c r="Z117" s="5">
        <v>1</v>
      </c>
      <c r="AA117" s="5" t="s">
        <v>166</v>
      </c>
      <c r="AB117" s="17">
        <v>0</v>
      </c>
      <c r="AC117" s="27">
        <f t="shared" si="24"/>
        <v>49428000</v>
      </c>
      <c r="AD117" s="28">
        <f t="shared" si="25"/>
        <v>49428000</v>
      </c>
    </row>
    <row r="118" spans="1:30" x14ac:dyDescent="0.25">
      <c r="A118" s="33">
        <v>337</v>
      </c>
      <c r="B118" s="33">
        <v>373</v>
      </c>
      <c r="C118" s="5" t="s">
        <v>14</v>
      </c>
      <c r="D118" s="5" t="s">
        <v>26</v>
      </c>
      <c r="E118" s="26">
        <v>55616000</v>
      </c>
      <c r="F118" s="26">
        <v>53204729.600000001</v>
      </c>
      <c r="G118" s="26">
        <f t="shared" si="26"/>
        <v>2411270.3999999985</v>
      </c>
      <c r="H118" s="26"/>
      <c r="I118" s="26">
        <f t="shared" si="27"/>
        <v>2411270.3999999985</v>
      </c>
      <c r="J118" s="26" t="s">
        <v>116</v>
      </c>
      <c r="K118" s="7" t="s">
        <v>129</v>
      </c>
      <c r="L118" s="5">
        <v>0</v>
      </c>
      <c r="M118" s="5" t="s">
        <v>117</v>
      </c>
      <c r="N118" s="5" t="s">
        <v>134</v>
      </c>
      <c r="O118" s="5">
        <v>1</v>
      </c>
      <c r="P118" s="5">
        <v>0</v>
      </c>
      <c r="Q118" s="26">
        <f t="shared" si="28"/>
        <v>2411270.3999999985</v>
      </c>
      <c r="R118" s="26">
        <f t="shared" si="29"/>
        <v>2411270.3999999985</v>
      </c>
      <c r="S118" s="26">
        <f t="shared" si="31"/>
        <v>0</v>
      </c>
      <c r="T118" s="26"/>
      <c r="U118" s="26">
        <f t="shared" si="32"/>
        <v>2411270.3999999985</v>
      </c>
      <c r="V118" s="26"/>
      <c r="W118" s="26">
        <f t="shared" si="30"/>
        <v>2411270.3999999985</v>
      </c>
      <c r="X118" s="16" t="s">
        <v>146</v>
      </c>
      <c r="Y118" s="5" t="s">
        <v>150</v>
      </c>
      <c r="Z118" s="5">
        <v>1</v>
      </c>
      <c r="AA118" s="5" t="s">
        <v>166</v>
      </c>
      <c r="AB118" s="17">
        <v>0</v>
      </c>
      <c r="AC118" s="27">
        <f t="shared" si="24"/>
        <v>2411270.3999999985</v>
      </c>
      <c r="AD118" s="28">
        <f t="shared" si="25"/>
        <v>2411270.3999999985</v>
      </c>
    </row>
    <row r="119" spans="1:30" x14ac:dyDescent="0.25">
      <c r="A119" s="37">
        <v>338</v>
      </c>
      <c r="B119" s="37">
        <v>374</v>
      </c>
      <c r="C119" s="5" t="s">
        <v>15</v>
      </c>
      <c r="D119" s="5" t="s">
        <v>31</v>
      </c>
      <c r="E119" s="26">
        <v>480016640</v>
      </c>
      <c r="F119" s="26">
        <v>412310333</v>
      </c>
      <c r="G119" s="26">
        <f t="shared" si="26"/>
        <v>67706307</v>
      </c>
      <c r="H119" s="26">
        <v>363333920</v>
      </c>
      <c r="I119" s="26">
        <f t="shared" si="27"/>
        <v>431040227</v>
      </c>
      <c r="J119" s="29" t="s">
        <v>116</v>
      </c>
      <c r="K119" s="7" t="s">
        <v>129</v>
      </c>
      <c r="L119" s="5">
        <v>0</v>
      </c>
      <c r="M119" s="5" t="s">
        <v>117</v>
      </c>
      <c r="N119" s="5" t="s">
        <v>134</v>
      </c>
      <c r="O119" s="5">
        <v>1</v>
      </c>
      <c r="P119" s="5">
        <v>0</v>
      </c>
      <c r="Q119" s="26">
        <f t="shared" si="28"/>
        <v>431040227</v>
      </c>
      <c r="R119" s="26">
        <f t="shared" si="29"/>
        <v>431040227</v>
      </c>
      <c r="S119" s="26">
        <f t="shared" si="31"/>
        <v>363333920</v>
      </c>
      <c r="T119" s="26"/>
      <c r="U119" s="26">
        <f t="shared" si="32"/>
        <v>67706307</v>
      </c>
      <c r="V119" s="26"/>
      <c r="W119" s="26">
        <f t="shared" si="30"/>
        <v>431040227</v>
      </c>
      <c r="X119" s="5" t="s">
        <v>141</v>
      </c>
      <c r="Y119" s="5" t="s">
        <v>154</v>
      </c>
      <c r="Z119" s="5">
        <v>1</v>
      </c>
      <c r="AA119" s="5" t="s">
        <v>166</v>
      </c>
      <c r="AB119" s="17">
        <v>0</v>
      </c>
      <c r="AC119" s="27">
        <f t="shared" si="24"/>
        <v>431040227</v>
      </c>
      <c r="AD119" s="28">
        <f t="shared" si="25"/>
        <v>431040227</v>
      </c>
    </row>
    <row r="120" spans="1:30" x14ac:dyDescent="0.25">
      <c r="A120" s="37">
        <v>338</v>
      </c>
      <c r="B120" s="37">
        <v>374</v>
      </c>
      <c r="C120" s="5" t="s">
        <v>15</v>
      </c>
      <c r="D120" s="5" t="s">
        <v>27</v>
      </c>
      <c r="E120" s="26">
        <v>129639560</v>
      </c>
      <c r="F120" s="26">
        <v>34568922</v>
      </c>
      <c r="G120" s="26">
        <f t="shared" si="26"/>
        <v>95070638</v>
      </c>
      <c r="H120" s="26">
        <v>-45561600</v>
      </c>
      <c r="I120" s="26">
        <f t="shared" si="27"/>
        <v>49509038</v>
      </c>
      <c r="J120" s="29" t="s">
        <v>116</v>
      </c>
      <c r="K120" s="7" t="s">
        <v>129</v>
      </c>
      <c r="L120" s="5">
        <v>0</v>
      </c>
      <c r="M120" s="5" t="s">
        <v>117</v>
      </c>
      <c r="N120" s="5" t="s">
        <v>134</v>
      </c>
      <c r="O120" s="5">
        <v>1</v>
      </c>
      <c r="P120" s="5">
        <v>0</v>
      </c>
      <c r="Q120" s="26">
        <f t="shared" si="28"/>
        <v>49509038</v>
      </c>
      <c r="R120" s="26">
        <f t="shared" si="29"/>
        <v>49509038</v>
      </c>
      <c r="S120" s="26">
        <f t="shared" si="31"/>
        <v>-45561600</v>
      </c>
      <c r="T120" s="26"/>
      <c r="U120" s="26">
        <f t="shared" si="32"/>
        <v>95070638</v>
      </c>
      <c r="V120" s="26"/>
      <c r="W120" s="26">
        <f t="shared" si="30"/>
        <v>49509038</v>
      </c>
      <c r="X120" s="16" t="s">
        <v>145</v>
      </c>
      <c r="Y120" s="5" t="s">
        <v>156</v>
      </c>
      <c r="Z120" s="5">
        <v>1</v>
      </c>
      <c r="AA120" s="5" t="s">
        <v>166</v>
      </c>
      <c r="AB120" s="17">
        <v>0</v>
      </c>
      <c r="AC120" s="27">
        <f t="shared" si="24"/>
        <v>49509038</v>
      </c>
      <c r="AD120" s="28">
        <f t="shared" si="25"/>
        <v>49509038</v>
      </c>
    </row>
    <row r="121" spans="1:30" x14ac:dyDescent="0.25">
      <c r="A121" s="37">
        <v>338</v>
      </c>
      <c r="B121" s="37">
        <v>374</v>
      </c>
      <c r="C121" s="5" t="s">
        <v>15</v>
      </c>
      <c r="D121" s="5" t="s">
        <v>32</v>
      </c>
      <c r="E121" s="26">
        <v>205611760</v>
      </c>
      <c r="F121" s="26">
        <v>68003478</v>
      </c>
      <c r="G121" s="26">
        <f t="shared" si="26"/>
        <v>137608282</v>
      </c>
      <c r="H121" s="26">
        <v>176658280</v>
      </c>
      <c r="I121" s="26">
        <f t="shared" si="27"/>
        <v>314266562</v>
      </c>
      <c r="J121" s="29" t="s">
        <v>116</v>
      </c>
      <c r="K121" s="7" t="s">
        <v>129</v>
      </c>
      <c r="L121" s="5">
        <v>0</v>
      </c>
      <c r="M121" s="5" t="s">
        <v>117</v>
      </c>
      <c r="N121" s="5" t="s">
        <v>134</v>
      </c>
      <c r="O121" s="5">
        <v>1</v>
      </c>
      <c r="P121" s="5">
        <v>0</v>
      </c>
      <c r="Q121" s="26">
        <f t="shared" si="28"/>
        <v>314266562</v>
      </c>
      <c r="R121" s="26">
        <f t="shared" si="29"/>
        <v>314266562</v>
      </c>
      <c r="S121" s="26">
        <f t="shared" si="31"/>
        <v>176658280</v>
      </c>
      <c r="T121" s="26"/>
      <c r="U121" s="26">
        <f t="shared" si="32"/>
        <v>137608282</v>
      </c>
      <c r="V121" s="26"/>
      <c r="W121" s="26">
        <f t="shared" si="30"/>
        <v>314266562</v>
      </c>
      <c r="X121" s="16" t="s">
        <v>147</v>
      </c>
      <c r="Y121" s="5" t="s">
        <v>160</v>
      </c>
      <c r="Z121" s="5">
        <v>1</v>
      </c>
      <c r="AA121" s="5" t="s">
        <v>166</v>
      </c>
      <c r="AB121" s="17">
        <v>0</v>
      </c>
      <c r="AC121" s="27">
        <f t="shared" si="24"/>
        <v>314266562</v>
      </c>
      <c r="AD121" s="28">
        <f t="shared" si="25"/>
        <v>314266562</v>
      </c>
    </row>
    <row r="122" spans="1:30" x14ac:dyDescent="0.25">
      <c r="A122" s="37">
        <v>338</v>
      </c>
      <c r="B122" s="37">
        <v>374</v>
      </c>
      <c r="C122" s="5" t="s">
        <v>15</v>
      </c>
      <c r="D122" s="5" t="s">
        <v>30</v>
      </c>
      <c r="E122" s="26">
        <v>48884000</v>
      </c>
      <c r="F122" s="26">
        <v>1272890</v>
      </c>
      <c r="G122" s="26">
        <f t="shared" si="26"/>
        <v>47611110</v>
      </c>
      <c r="H122" s="26">
        <v>28714100</v>
      </c>
      <c r="I122" s="26">
        <f t="shared" si="27"/>
        <v>76325210</v>
      </c>
      <c r="J122" s="29" t="s">
        <v>116</v>
      </c>
      <c r="K122" s="7" t="s">
        <v>129</v>
      </c>
      <c r="L122" s="5">
        <v>0</v>
      </c>
      <c r="M122" s="5" t="s">
        <v>117</v>
      </c>
      <c r="N122" s="5" t="s">
        <v>134</v>
      </c>
      <c r="O122" s="5">
        <v>1</v>
      </c>
      <c r="P122" s="5">
        <v>0</v>
      </c>
      <c r="Q122" s="26">
        <f t="shared" si="28"/>
        <v>76325210</v>
      </c>
      <c r="R122" s="26">
        <f t="shared" si="29"/>
        <v>76325210</v>
      </c>
      <c r="S122" s="26">
        <f t="shared" si="31"/>
        <v>28714100</v>
      </c>
      <c r="T122" s="26"/>
      <c r="U122" s="26">
        <f t="shared" si="32"/>
        <v>47611110</v>
      </c>
      <c r="V122" s="26"/>
      <c r="W122" s="26">
        <f t="shared" si="30"/>
        <v>76325210</v>
      </c>
      <c r="X122" s="16" t="s">
        <v>143</v>
      </c>
      <c r="Y122" s="5" t="s">
        <v>163</v>
      </c>
      <c r="Z122" s="5">
        <v>1</v>
      </c>
      <c r="AA122" s="5" t="s">
        <v>166</v>
      </c>
      <c r="AB122" s="17">
        <v>0</v>
      </c>
      <c r="AC122" s="27">
        <f t="shared" si="24"/>
        <v>76325210</v>
      </c>
      <c r="AD122" s="28">
        <f t="shared" si="25"/>
        <v>76325210</v>
      </c>
    </row>
    <row r="123" spans="1:30" x14ac:dyDescent="0.25">
      <c r="A123" s="37">
        <v>338</v>
      </c>
      <c r="B123" s="37">
        <v>374</v>
      </c>
      <c r="C123" s="5" t="s">
        <v>15</v>
      </c>
      <c r="D123" s="5" t="s">
        <v>33</v>
      </c>
      <c r="E123" s="26">
        <v>33624920</v>
      </c>
      <c r="F123" s="26">
        <v>42610736</v>
      </c>
      <c r="G123" s="26">
        <f t="shared" si="26"/>
        <v>-8985816</v>
      </c>
      <c r="H123" s="26">
        <v>19452980</v>
      </c>
      <c r="I123" s="26">
        <f t="shared" si="27"/>
        <v>10467164</v>
      </c>
      <c r="J123" s="29" t="s">
        <v>116</v>
      </c>
      <c r="K123" s="7" t="s">
        <v>129</v>
      </c>
      <c r="L123" s="5">
        <v>0</v>
      </c>
      <c r="M123" s="5" t="s">
        <v>117</v>
      </c>
      <c r="N123" s="5" t="s">
        <v>134</v>
      </c>
      <c r="O123" s="5">
        <v>1</v>
      </c>
      <c r="P123" s="5">
        <v>0</v>
      </c>
      <c r="Q123" s="26">
        <f t="shared" si="28"/>
        <v>10467164</v>
      </c>
      <c r="R123" s="26">
        <f t="shared" si="29"/>
        <v>10467164</v>
      </c>
      <c r="S123" s="26">
        <f t="shared" si="31"/>
        <v>19452980</v>
      </c>
      <c r="T123" s="26"/>
      <c r="U123" s="26">
        <f t="shared" si="32"/>
        <v>-8985816</v>
      </c>
      <c r="V123" s="26"/>
      <c r="W123" s="26">
        <f t="shared" si="30"/>
        <v>10467164</v>
      </c>
      <c r="X123" s="16" t="s">
        <v>146</v>
      </c>
      <c r="Y123" s="5" t="s">
        <v>150</v>
      </c>
      <c r="Z123" s="5">
        <v>1</v>
      </c>
      <c r="AA123" s="5" t="s">
        <v>166</v>
      </c>
      <c r="AB123" s="17">
        <v>0</v>
      </c>
      <c r="AC123" s="27">
        <f t="shared" si="24"/>
        <v>10467164</v>
      </c>
      <c r="AD123" s="28">
        <f t="shared" si="25"/>
        <v>10467164</v>
      </c>
    </row>
    <row r="124" spans="1:30" x14ac:dyDescent="0.25">
      <c r="A124" s="37">
        <v>338</v>
      </c>
      <c r="B124" s="37">
        <v>374</v>
      </c>
      <c r="C124" s="5" t="s">
        <v>15</v>
      </c>
      <c r="D124" s="5" t="s">
        <v>24</v>
      </c>
      <c r="E124" s="26">
        <v>0</v>
      </c>
      <c r="F124" s="26"/>
      <c r="G124" s="26">
        <f t="shared" si="26"/>
        <v>0</v>
      </c>
      <c r="H124" s="26">
        <v>66848040</v>
      </c>
      <c r="I124" s="26">
        <f t="shared" si="27"/>
        <v>66848040</v>
      </c>
      <c r="J124" s="29" t="s">
        <v>116</v>
      </c>
      <c r="K124" s="7" t="s">
        <v>129</v>
      </c>
      <c r="L124" s="5">
        <v>0</v>
      </c>
      <c r="M124" s="5" t="s">
        <v>117</v>
      </c>
      <c r="N124" s="5" t="s">
        <v>134</v>
      </c>
      <c r="O124" s="5">
        <v>1</v>
      </c>
      <c r="P124" s="5">
        <v>0</v>
      </c>
      <c r="Q124" s="26">
        <f t="shared" si="28"/>
        <v>66848040</v>
      </c>
      <c r="R124" s="26">
        <f t="shared" si="29"/>
        <v>66848040</v>
      </c>
      <c r="S124" s="26">
        <f t="shared" si="31"/>
        <v>66848040</v>
      </c>
      <c r="T124" s="26"/>
      <c r="U124" s="26">
        <f t="shared" si="32"/>
        <v>0</v>
      </c>
      <c r="V124" s="26"/>
      <c r="W124" s="26">
        <f t="shared" si="30"/>
        <v>66848040</v>
      </c>
      <c r="X124" s="16" t="s">
        <v>148</v>
      </c>
      <c r="Y124" s="5" t="s">
        <v>162</v>
      </c>
      <c r="Z124" s="5">
        <v>1</v>
      </c>
      <c r="AA124" s="5" t="s">
        <v>166</v>
      </c>
      <c r="AB124" s="17">
        <v>0</v>
      </c>
      <c r="AC124" s="27">
        <f t="shared" si="24"/>
        <v>66848040</v>
      </c>
      <c r="AD124" s="28">
        <f t="shared" si="25"/>
        <v>66848040</v>
      </c>
    </row>
    <row r="125" spans="1:30" x14ac:dyDescent="0.25">
      <c r="A125" s="37">
        <v>338</v>
      </c>
      <c r="B125" s="37">
        <v>374</v>
      </c>
      <c r="C125" s="5" t="s">
        <v>15</v>
      </c>
      <c r="D125" s="5" t="s">
        <v>26</v>
      </c>
      <c r="E125" s="26">
        <v>71823120</v>
      </c>
      <c r="F125" s="26">
        <v>16968319</v>
      </c>
      <c r="G125" s="26">
        <f t="shared" si="26"/>
        <v>54854801</v>
      </c>
      <c r="H125" s="26">
        <v>5554280</v>
      </c>
      <c r="I125" s="26">
        <f t="shared" si="27"/>
        <v>60409081</v>
      </c>
      <c r="J125" s="29" t="s">
        <v>116</v>
      </c>
      <c r="K125" s="7" t="s">
        <v>129</v>
      </c>
      <c r="L125" s="5">
        <v>0</v>
      </c>
      <c r="M125" s="5" t="s">
        <v>117</v>
      </c>
      <c r="N125" s="5" t="s">
        <v>134</v>
      </c>
      <c r="O125" s="5">
        <v>1</v>
      </c>
      <c r="P125" s="5">
        <v>0</v>
      </c>
      <c r="Q125" s="26">
        <f t="shared" si="28"/>
        <v>60409081</v>
      </c>
      <c r="R125" s="26">
        <f t="shared" si="29"/>
        <v>60409081</v>
      </c>
      <c r="S125" s="26">
        <f t="shared" si="31"/>
        <v>5554280</v>
      </c>
      <c r="T125" s="26"/>
      <c r="U125" s="26">
        <f t="shared" si="32"/>
        <v>54854801</v>
      </c>
      <c r="V125" s="26"/>
      <c r="W125" s="26">
        <f t="shared" si="30"/>
        <v>60409081</v>
      </c>
      <c r="X125" s="16" t="s">
        <v>146</v>
      </c>
      <c r="Y125" s="5" t="s">
        <v>150</v>
      </c>
      <c r="Z125" s="5">
        <v>1</v>
      </c>
      <c r="AA125" s="5" t="s">
        <v>166</v>
      </c>
      <c r="AB125" s="17">
        <v>0</v>
      </c>
      <c r="AC125" s="27">
        <f t="shared" si="24"/>
        <v>60409081</v>
      </c>
      <c r="AD125" s="28">
        <f t="shared" si="25"/>
        <v>60409081</v>
      </c>
    </row>
    <row r="126" spans="1:30" x14ac:dyDescent="0.25">
      <c r="A126" s="37">
        <v>339</v>
      </c>
      <c r="B126" s="37">
        <v>375</v>
      </c>
      <c r="C126" s="5" t="s">
        <v>16</v>
      </c>
      <c r="D126" s="5" t="s">
        <v>27</v>
      </c>
      <c r="E126" s="26">
        <v>548944639</v>
      </c>
      <c r="F126" s="26">
        <v>392701603</v>
      </c>
      <c r="G126" s="26">
        <f t="shared" si="26"/>
        <v>156243036</v>
      </c>
      <c r="H126" s="26">
        <v>841469649</v>
      </c>
      <c r="I126" s="26">
        <f t="shared" si="27"/>
        <v>997712685</v>
      </c>
      <c r="J126" s="26" t="s">
        <v>116</v>
      </c>
      <c r="K126" s="7" t="s">
        <v>129</v>
      </c>
      <c r="L126" s="5">
        <v>0</v>
      </c>
      <c r="M126" s="5" t="s">
        <v>117</v>
      </c>
      <c r="N126" s="5" t="s">
        <v>134</v>
      </c>
      <c r="O126" s="5">
        <v>1</v>
      </c>
      <c r="P126" s="5">
        <v>0</v>
      </c>
      <c r="Q126" s="26">
        <f t="shared" si="28"/>
        <v>997712685</v>
      </c>
      <c r="R126" s="26">
        <f t="shared" si="29"/>
        <v>997712685</v>
      </c>
      <c r="S126" s="26">
        <f t="shared" si="31"/>
        <v>841469649</v>
      </c>
      <c r="T126" s="26"/>
      <c r="U126" s="26">
        <f t="shared" si="32"/>
        <v>156243036</v>
      </c>
      <c r="V126" s="26"/>
      <c r="W126" s="26">
        <f t="shared" si="30"/>
        <v>997712685</v>
      </c>
      <c r="X126" s="16" t="s">
        <v>145</v>
      </c>
      <c r="Y126" s="5" t="s">
        <v>156</v>
      </c>
      <c r="Z126" s="5">
        <v>1</v>
      </c>
      <c r="AA126" s="5" t="s">
        <v>166</v>
      </c>
      <c r="AB126" s="17">
        <v>0</v>
      </c>
      <c r="AC126" s="27">
        <f t="shared" si="24"/>
        <v>997712685</v>
      </c>
      <c r="AD126" s="28">
        <f t="shared" si="25"/>
        <v>997712685</v>
      </c>
    </row>
    <row r="127" spans="1:30" x14ac:dyDescent="0.25">
      <c r="A127" s="37">
        <v>339</v>
      </c>
      <c r="B127" s="37">
        <v>375</v>
      </c>
      <c r="C127" s="5" t="s">
        <v>16</v>
      </c>
      <c r="D127" s="5" t="s">
        <v>97</v>
      </c>
      <c r="E127" s="26">
        <v>0</v>
      </c>
      <c r="F127" s="26">
        <v>0</v>
      </c>
      <c r="G127" s="26">
        <f t="shared" si="26"/>
        <v>0</v>
      </c>
      <c r="H127" s="26">
        <v>1558198741</v>
      </c>
      <c r="I127" s="26">
        <f t="shared" si="27"/>
        <v>1558198741</v>
      </c>
      <c r="J127" s="26" t="s">
        <v>116</v>
      </c>
      <c r="K127" s="7" t="s">
        <v>129</v>
      </c>
      <c r="L127" s="5">
        <v>0</v>
      </c>
      <c r="M127" s="5" t="s">
        <v>117</v>
      </c>
      <c r="N127" s="5" t="s">
        <v>134</v>
      </c>
      <c r="O127" s="5">
        <v>1</v>
      </c>
      <c r="P127" s="5">
        <v>0</v>
      </c>
      <c r="Q127" s="26">
        <f t="shared" si="28"/>
        <v>1558198741</v>
      </c>
      <c r="R127" s="26">
        <f t="shared" si="29"/>
        <v>1558198741</v>
      </c>
      <c r="S127" s="26">
        <f t="shared" si="31"/>
        <v>1558198741</v>
      </c>
      <c r="T127" s="26"/>
      <c r="U127" s="26">
        <f t="shared" si="32"/>
        <v>0</v>
      </c>
      <c r="V127" s="26"/>
      <c r="W127" s="26">
        <f t="shared" si="30"/>
        <v>1558198741</v>
      </c>
      <c r="X127" s="5" t="s">
        <v>141</v>
      </c>
      <c r="Y127" s="5" t="s">
        <v>154</v>
      </c>
      <c r="Z127" s="5">
        <v>1</v>
      </c>
      <c r="AA127" s="5" t="s">
        <v>166</v>
      </c>
      <c r="AB127" s="17">
        <v>0</v>
      </c>
      <c r="AC127" s="27">
        <f t="shared" si="24"/>
        <v>1558198741</v>
      </c>
      <c r="AD127" s="28">
        <f t="shared" si="25"/>
        <v>1558198741</v>
      </c>
    </row>
    <row r="128" spans="1:30" x14ac:dyDescent="0.25">
      <c r="A128" s="37">
        <v>339</v>
      </c>
      <c r="B128" s="37">
        <v>375</v>
      </c>
      <c r="C128" s="5" t="s">
        <v>16</v>
      </c>
      <c r="D128" s="5" t="s">
        <v>32</v>
      </c>
      <c r="E128" s="26">
        <v>205806487</v>
      </c>
      <c r="F128" s="26">
        <v>145154772</v>
      </c>
      <c r="G128" s="26">
        <f t="shared" si="26"/>
        <v>60651715</v>
      </c>
      <c r="H128" s="26">
        <v>820931280</v>
      </c>
      <c r="I128" s="26">
        <f t="shared" si="27"/>
        <v>881582995</v>
      </c>
      <c r="J128" s="26" t="s">
        <v>116</v>
      </c>
      <c r="K128" s="7" t="s">
        <v>129</v>
      </c>
      <c r="L128" s="5">
        <v>0</v>
      </c>
      <c r="M128" s="5" t="s">
        <v>117</v>
      </c>
      <c r="N128" s="5" t="s">
        <v>134</v>
      </c>
      <c r="O128" s="5">
        <v>1</v>
      </c>
      <c r="P128" s="5">
        <v>0</v>
      </c>
      <c r="Q128" s="26">
        <f t="shared" si="28"/>
        <v>881582995</v>
      </c>
      <c r="R128" s="26">
        <f t="shared" si="29"/>
        <v>881582995</v>
      </c>
      <c r="S128" s="26">
        <f t="shared" si="31"/>
        <v>820931280</v>
      </c>
      <c r="T128" s="26"/>
      <c r="U128" s="26">
        <f t="shared" si="32"/>
        <v>60651715</v>
      </c>
      <c r="V128" s="26"/>
      <c r="W128" s="26">
        <f t="shared" si="30"/>
        <v>881582995</v>
      </c>
      <c r="X128" s="16" t="s">
        <v>147</v>
      </c>
      <c r="Y128" s="5" t="s">
        <v>160</v>
      </c>
      <c r="Z128" s="5">
        <v>1</v>
      </c>
      <c r="AA128" s="5" t="s">
        <v>166</v>
      </c>
      <c r="AB128" s="17">
        <v>0</v>
      </c>
      <c r="AC128" s="27">
        <f t="shared" si="24"/>
        <v>881582995</v>
      </c>
      <c r="AD128" s="28">
        <f t="shared" si="25"/>
        <v>881582995</v>
      </c>
    </row>
    <row r="129" spans="1:30" x14ac:dyDescent="0.25">
      <c r="A129" s="37">
        <v>339</v>
      </c>
      <c r="B129" s="37">
        <v>375</v>
      </c>
      <c r="C129" s="5" t="s">
        <v>16</v>
      </c>
      <c r="D129" s="5" t="s">
        <v>26</v>
      </c>
      <c r="E129" s="26">
        <v>32617658</v>
      </c>
      <c r="F129" s="26">
        <v>29107548</v>
      </c>
      <c r="G129" s="26">
        <f t="shared" si="26"/>
        <v>3510110</v>
      </c>
      <c r="H129" s="26">
        <v>185841610</v>
      </c>
      <c r="I129" s="26">
        <f t="shared" si="27"/>
        <v>189351720</v>
      </c>
      <c r="J129" s="26" t="s">
        <v>116</v>
      </c>
      <c r="K129" s="7" t="s">
        <v>129</v>
      </c>
      <c r="L129" s="5">
        <v>0</v>
      </c>
      <c r="M129" s="5" t="s">
        <v>117</v>
      </c>
      <c r="N129" s="5" t="s">
        <v>134</v>
      </c>
      <c r="O129" s="5">
        <v>1</v>
      </c>
      <c r="P129" s="5">
        <v>0</v>
      </c>
      <c r="Q129" s="26">
        <f t="shared" si="28"/>
        <v>189351720</v>
      </c>
      <c r="R129" s="26">
        <f t="shared" si="29"/>
        <v>189351720</v>
      </c>
      <c r="S129" s="26">
        <f t="shared" si="31"/>
        <v>185841610</v>
      </c>
      <c r="T129" s="26"/>
      <c r="U129" s="26">
        <f t="shared" si="32"/>
        <v>3510110</v>
      </c>
      <c r="V129" s="26"/>
      <c r="W129" s="26">
        <f t="shared" si="30"/>
        <v>189351720</v>
      </c>
      <c r="X129" s="16" t="s">
        <v>146</v>
      </c>
      <c r="Y129" s="5" t="s">
        <v>150</v>
      </c>
      <c r="Z129" s="5">
        <v>1</v>
      </c>
      <c r="AA129" s="5" t="s">
        <v>166</v>
      </c>
      <c r="AB129" s="17">
        <v>0</v>
      </c>
      <c r="AC129" s="27">
        <f t="shared" si="24"/>
        <v>189351720</v>
      </c>
      <c r="AD129" s="28">
        <f t="shared" si="25"/>
        <v>189351720</v>
      </c>
    </row>
    <row r="130" spans="1:30" x14ac:dyDescent="0.25">
      <c r="A130" s="37">
        <v>339</v>
      </c>
      <c r="B130" s="37">
        <v>375</v>
      </c>
      <c r="C130" s="5" t="s">
        <v>16</v>
      </c>
      <c r="D130" s="5" t="s">
        <v>86</v>
      </c>
      <c r="E130" s="26">
        <v>0</v>
      </c>
      <c r="F130" s="26"/>
      <c r="G130" s="26">
        <f t="shared" si="26"/>
        <v>0</v>
      </c>
      <c r="H130" s="26">
        <v>38450980</v>
      </c>
      <c r="I130" s="26">
        <f t="shared" si="27"/>
        <v>38450980</v>
      </c>
      <c r="J130" s="26" t="s">
        <v>116</v>
      </c>
      <c r="K130" s="7" t="s">
        <v>129</v>
      </c>
      <c r="L130" s="5">
        <v>0</v>
      </c>
      <c r="M130" s="5" t="s">
        <v>117</v>
      </c>
      <c r="N130" s="5" t="s">
        <v>134</v>
      </c>
      <c r="O130" s="5">
        <v>1</v>
      </c>
      <c r="P130" s="5">
        <v>0</v>
      </c>
      <c r="Q130" s="26">
        <f t="shared" si="28"/>
        <v>38450980</v>
      </c>
      <c r="R130" s="26">
        <f t="shared" si="29"/>
        <v>38450980</v>
      </c>
      <c r="S130" s="26">
        <f t="shared" si="31"/>
        <v>38450980</v>
      </c>
      <c r="T130" s="26"/>
      <c r="U130" s="26">
        <f t="shared" si="32"/>
        <v>0</v>
      </c>
      <c r="V130" s="26"/>
      <c r="W130" s="26">
        <f t="shared" si="30"/>
        <v>38450980</v>
      </c>
      <c r="X130" s="16" t="s">
        <v>143</v>
      </c>
      <c r="Y130" s="5" t="s">
        <v>163</v>
      </c>
      <c r="Z130" s="5">
        <v>1</v>
      </c>
      <c r="AA130" s="5" t="s">
        <v>166</v>
      </c>
      <c r="AB130" s="17">
        <v>0</v>
      </c>
      <c r="AC130" s="27">
        <f t="shared" si="24"/>
        <v>38450980</v>
      </c>
      <c r="AD130" s="28">
        <f t="shared" si="25"/>
        <v>38450980</v>
      </c>
    </row>
    <row r="131" spans="1:30" x14ac:dyDescent="0.25">
      <c r="A131" s="37">
        <v>339</v>
      </c>
      <c r="B131" s="37">
        <v>375</v>
      </c>
      <c r="C131" s="5" t="s">
        <v>16</v>
      </c>
      <c r="D131" s="5" t="s">
        <v>24</v>
      </c>
      <c r="E131" s="26">
        <v>0</v>
      </c>
      <c r="F131" s="26"/>
      <c r="G131" s="26">
        <f t="shared" si="26"/>
        <v>0</v>
      </c>
      <c r="H131" s="26">
        <v>33706285</v>
      </c>
      <c r="I131" s="26">
        <f t="shared" si="27"/>
        <v>33706285</v>
      </c>
      <c r="J131" s="29" t="s">
        <v>116</v>
      </c>
      <c r="K131" s="7" t="s">
        <v>129</v>
      </c>
      <c r="L131" s="5">
        <v>0</v>
      </c>
      <c r="M131" s="5" t="s">
        <v>117</v>
      </c>
      <c r="N131" s="5" t="s">
        <v>134</v>
      </c>
      <c r="O131" s="5">
        <v>1</v>
      </c>
      <c r="P131" s="5">
        <v>0</v>
      </c>
      <c r="Q131" s="26">
        <f t="shared" si="28"/>
        <v>33706285</v>
      </c>
      <c r="R131" s="26">
        <f t="shared" si="29"/>
        <v>33706285</v>
      </c>
      <c r="S131" s="26">
        <f t="shared" si="31"/>
        <v>33706285</v>
      </c>
      <c r="T131" s="26"/>
      <c r="U131" s="26">
        <f t="shared" si="32"/>
        <v>0</v>
      </c>
      <c r="V131" s="26"/>
      <c r="W131" s="26">
        <f t="shared" si="30"/>
        <v>33706285</v>
      </c>
      <c r="X131" s="16" t="s">
        <v>148</v>
      </c>
      <c r="Y131" s="5" t="s">
        <v>162</v>
      </c>
      <c r="Z131" s="5">
        <v>1</v>
      </c>
      <c r="AA131" s="5" t="s">
        <v>166</v>
      </c>
      <c r="AB131" s="17">
        <v>0</v>
      </c>
      <c r="AC131" s="27">
        <f t="shared" si="24"/>
        <v>33706285</v>
      </c>
      <c r="AD131" s="28">
        <f t="shared" si="25"/>
        <v>33706285</v>
      </c>
    </row>
    <row r="132" spans="1:30" x14ac:dyDescent="0.25">
      <c r="A132" s="37">
        <v>339</v>
      </c>
      <c r="B132" s="37">
        <v>375</v>
      </c>
      <c r="C132" s="5" t="s">
        <v>16</v>
      </c>
      <c r="D132" s="5" t="s">
        <v>33</v>
      </c>
      <c r="E132" s="26">
        <v>236377316</v>
      </c>
      <c r="F132" s="26">
        <v>179333000</v>
      </c>
      <c r="G132" s="26">
        <f t="shared" ref="G132:G161" si="33">+E132-F132</f>
        <v>57044316</v>
      </c>
      <c r="H132" s="26">
        <v>-17687745</v>
      </c>
      <c r="I132" s="26">
        <f t="shared" ref="I132:I163" si="34">+G132+H132</f>
        <v>39356571</v>
      </c>
      <c r="J132" s="26" t="s">
        <v>116</v>
      </c>
      <c r="K132" s="7" t="s">
        <v>129</v>
      </c>
      <c r="L132" s="5">
        <v>0</v>
      </c>
      <c r="M132" s="5" t="s">
        <v>117</v>
      </c>
      <c r="N132" s="5" t="s">
        <v>134</v>
      </c>
      <c r="O132" s="5">
        <v>1</v>
      </c>
      <c r="P132" s="5">
        <v>0</v>
      </c>
      <c r="Q132" s="26">
        <f t="shared" ref="Q132:Q163" si="35">+I132</f>
        <v>39356571</v>
      </c>
      <c r="R132" s="26">
        <f t="shared" ref="R132:R163" si="36">+Q132</f>
        <v>39356571</v>
      </c>
      <c r="S132" s="26">
        <f t="shared" si="31"/>
        <v>-17687745</v>
      </c>
      <c r="T132" s="26"/>
      <c r="U132" s="26">
        <f t="shared" si="32"/>
        <v>57044316</v>
      </c>
      <c r="V132" s="26"/>
      <c r="W132" s="26">
        <f t="shared" ref="W132:W163" si="37">SUM(S132:V132)</f>
        <v>39356571</v>
      </c>
      <c r="X132" s="16" t="s">
        <v>146</v>
      </c>
      <c r="Y132" s="5" t="s">
        <v>150</v>
      </c>
      <c r="Z132" s="5">
        <v>1</v>
      </c>
      <c r="AA132" s="5" t="s">
        <v>166</v>
      </c>
      <c r="AB132" s="17">
        <v>0</v>
      </c>
      <c r="AC132" s="27">
        <f t="shared" si="24"/>
        <v>39356571</v>
      </c>
      <c r="AD132" s="28">
        <f t="shared" si="25"/>
        <v>39356571</v>
      </c>
    </row>
    <row r="133" spans="1:30" x14ac:dyDescent="0.25">
      <c r="A133" s="33">
        <v>340</v>
      </c>
      <c r="B133" s="33">
        <v>376</v>
      </c>
      <c r="C133" s="5" t="s">
        <v>17</v>
      </c>
      <c r="D133" s="5" t="s">
        <v>24</v>
      </c>
      <c r="E133" s="26">
        <v>58546050</v>
      </c>
      <c r="F133" s="26">
        <v>0</v>
      </c>
      <c r="G133" s="26">
        <f t="shared" si="33"/>
        <v>58546050</v>
      </c>
      <c r="H133" s="26">
        <v>15538564</v>
      </c>
      <c r="I133" s="26">
        <f t="shared" si="34"/>
        <v>74084614</v>
      </c>
      <c r="J133" s="26" t="s">
        <v>116</v>
      </c>
      <c r="K133" s="7" t="s">
        <v>129</v>
      </c>
      <c r="L133" s="5">
        <v>0</v>
      </c>
      <c r="M133" s="5" t="s">
        <v>117</v>
      </c>
      <c r="N133" s="5" t="s">
        <v>134</v>
      </c>
      <c r="O133" s="5">
        <v>1</v>
      </c>
      <c r="P133" s="5">
        <v>0</v>
      </c>
      <c r="Q133" s="26">
        <f t="shared" si="35"/>
        <v>74084614</v>
      </c>
      <c r="R133" s="26">
        <f t="shared" si="36"/>
        <v>74084614</v>
      </c>
      <c r="S133" s="26">
        <f t="shared" si="31"/>
        <v>15538564</v>
      </c>
      <c r="T133" s="26"/>
      <c r="U133" s="26">
        <f t="shared" si="32"/>
        <v>58546050</v>
      </c>
      <c r="V133" s="26"/>
      <c r="W133" s="26">
        <f t="shared" si="37"/>
        <v>74084614</v>
      </c>
      <c r="X133" s="16" t="s">
        <v>148</v>
      </c>
      <c r="Y133" s="5" t="s">
        <v>162</v>
      </c>
      <c r="Z133" s="5">
        <v>1</v>
      </c>
      <c r="AA133" s="5" t="s">
        <v>166</v>
      </c>
      <c r="AB133" s="17">
        <v>0</v>
      </c>
      <c r="AC133" s="27">
        <f t="shared" si="24"/>
        <v>74084614</v>
      </c>
      <c r="AD133" s="28">
        <f t="shared" si="25"/>
        <v>74084614</v>
      </c>
    </row>
    <row r="134" spans="1:30" x14ac:dyDescent="0.25">
      <c r="A134" s="37">
        <v>341</v>
      </c>
      <c r="B134" s="37">
        <v>377</v>
      </c>
      <c r="C134" s="5" t="s">
        <v>18</v>
      </c>
      <c r="D134" s="5" t="s">
        <v>84</v>
      </c>
      <c r="E134" s="26">
        <v>243606244.02000001</v>
      </c>
      <c r="F134" s="26"/>
      <c r="G134" s="26">
        <f t="shared" si="33"/>
        <v>243606244.02000001</v>
      </c>
      <c r="H134" s="26">
        <v>71427497</v>
      </c>
      <c r="I134" s="26">
        <f t="shared" si="34"/>
        <v>315033741.01999998</v>
      </c>
      <c r="J134" s="26" t="s">
        <v>116</v>
      </c>
      <c r="K134" s="26" t="s">
        <v>129</v>
      </c>
      <c r="L134" s="5">
        <v>0</v>
      </c>
      <c r="M134" s="5" t="s">
        <v>117</v>
      </c>
      <c r="N134" s="5" t="s">
        <v>134</v>
      </c>
      <c r="O134" s="5">
        <v>1</v>
      </c>
      <c r="P134" s="5">
        <v>0</v>
      </c>
      <c r="Q134" s="26">
        <f t="shared" si="35"/>
        <v>315033741.01999998</v>
      </c>
      <c r="R134" s="26">
        <f t="shared" si="36"/>
        <v>315033741.01999998</v>
      </c>
      <c r="S134" s="26">
        <f t="shared" ref="S134:S165" si="38">+H134</f>
        <v>71427497</v>
      </c>
      <c r="T134" s="26"/>
      <c r="U134" s="26">
        <f t="shared" ref="U134:U165" si="39">+G134</f>
        <v>243606244.02000001</v>
      </c>
      <c r="V134" s="26"/>
      <c r="W134" s="26">
        <f t="shared" si="37"/>
        <v>315033741.01999998</v>
      </c>
      <c r="X134" s="16" t="s">
        <v>145</v>
      </c>
      <c r="Y134" s="5" t="s">
        <v>156</v>
      </c>
      <c r="Z134" s="5">
        <v>1</v>
      </c>
      <c r="AA134" s="5" t="s">
        <v>166</v>
      </c>
      <c r="AB134" s="17">
        <v>0</v>
      </c>
      <c r="AC134" s="27">
        <f t="shared" si="24"/>
        <v>315033741.01999998</v>
      </c>
      <c r="AD134" s="28">
        <f t="shared" si="25"/>
        <v>315033741.01999998</v>
      </c>
    </row>
    <row r="135" spans="1:30" x14ac:dyDescent="0.25">
      <c r="A135" s="37">
        <v>341</v>
      </c>
      <c r="B135" s="37">
        <v>377</v>
      </c>
      <c r="C135" s="5" t="s">
        <v>18</v>
      </c>
      <c r="D135" s="5" t="s">
        <v>100</v>
      </c>
      <c r="E135" s="26">
        <v>12001847.140000001</v>
      </c>
      <c r="F135" s="26"/>
      <c r="G135" s="26">
        <f t="shared" si="33"/>
        <v>12001847.140000001</v>
      </c>
      <c r="H135" s="26">
        <v>68429211.569999993</v>
      </c>
      <c r="I135" s="26">
        <f t="shared" si="34"/>
        <v>80431058.709999993</v>
      </c>
      <c r="J135" s="7" t="s">
        <v>114</v>
      </c>
      <c r="K135" s="7" t="s">
        <v>127</v>
      </c>
      <c r="L135" s="5">
        <v>0</v>
      </c>
      <c r="M135" s="5" t="s">
        <v>115</v>
      </c>
      <c r="N135" s="5" t="s">
        <v>135</v>
      </c>
      <c r="O135" s="5">
        <v>1</v>
      </c>
      <c r="P135" s="5">
        <v>0</v>
      </c>
      <c r="Q135" s="26">
        <f t="shared" si="35"/>
        <v>80431058.709999993</v>
      </c>
      <c r="R135" s="26">
        <f t="shared" si="36"/>
        <v>80431058.709999993</v>
      </c>
      <c r="S135" s="26">
        <f t="shared" si="38"/>
        <v>68429211.569999993</v>
      </c>
      <c r="T135" s="26"/>
      <c r="U135" s="26">
        <f t="shared" si="39"/>
        <v>12001847.140000001</v>
      </c>
      <c r="V135" s="26"/>
      <c r="W135" s="26">
        <f t="shared" si="37"/>
        <v>80431058.709999993</v>
      </c>
      <c r="X135" s="16" t="s">
        <v>152</v>
      </c>
      <c r="Y135" s="5" t="s">
        <v>150</v>
      </c>
      <c r="Z135" s="5">
        <v>1</v>
      </c>
      <c r="AA135" s="5" t="s">
        <v>166</v>
      </c>
      <c r="AB135" s="17">
        <v>0</v>
      </c>
      <c r="AC135" s="27">
        <f t="shared" ref="AC135:AC191" si="40">Q135</f>
        <v>80431058.709999993</v>
      </c>
      <c r="AD135" s="28">
        <f t="shared" ref="AD135:AD191" si="41">R135</f>
        <v>80431058.709999993</v>
      </c>
    </row>
    <row r="136" spans="1:30" x14ac:dyDescent="0.25">
      <c r="A136" s="37">
        <v>341</v>
      </c>
      <c r="B136" s="37">
        <v>377</v>
      </c>
      <c r="C136" s="5" t="s">
        <v>18</v>
      </c>
      <c r="D136" s="5" t="s">
        <v>85</v>
      </c>
      <c r="E136" s="26">
        <v>61735419.32</v>
      </c>
      <c r="F136" s="26">
        <v>851760</v>
      </c>
      <c r="G136" s="26">
        <f t="shared" si="33"/>
        <v>60883659.32</v>
      </c>
      <c r="H136" s="26">
        <v>210603872</v>
      </c>
      <c r="I136" s="26">
        <f t="shared" si="34"/>
        <v>271487531.31999999</v>
      </c>
      <c r="J136" s="26" t="s">
        <v>116</v>
      </c>
      <c r="K136" s="26" t="s">
        <v>129</v>
      </c>
      <c r="L136" s="5">
        <v>0</v>
      </c>
      <c r="M136" s="5" t="s">
        <v>117</v>
      </c>
      <c r="N136" s="5" t="s">
        <v>134</v>
      </c>
      <c r="O136" s="5">
        <v>1</v>
      </c>
      <c r="P136" s="5">
        <v>0</v>
      </c>
      <c r="Q136" s="26">
        <f t="shared" si="35"/>
        <v>271487531.31999999</v>
      </c>
      <c r="R136" s="26">
        <f t="shared" si="36"/>
        <v>271487531.31999999</v>
      </c>
      <c r="S136" s="26">
        <f t="shared" si="38"/>
        <v>210603872</v>
      </c>
      <c r="T136" s="26"/>
      <c r="U136" s="26">
        <f t="shared" si="39"/>
        <v>60883659.32</v>
      </c>
      <c r="V136" s="26"/>
      <c r="W136" s="26">
        <f t="shared" si="37"/>
        <v>271487531.31999999</v>
      </c>
      <c r="X136" s="16" t="s">
        <v>141</v>
      </c>
      <c r="Y136" s="5" t="s">
        <v>154</v>
      </c>
      <c r="Z136" s="5">
        <v>1</v>
      </c>
      <c r="AA136" s="5" t="s">
        <v>166</v>
      </c>
      <c r="AB136" s="17">
        <v>0</v>
      </c>
      <c r="AC136" s="27">
        <f t="shared" si="40"/>
        <v>271487531.31999999</v>
      </c>
      <c r="AD136" s="28">
        <f t="shared" si="41"/>
        <v>271487531.31999999</v>
      </c>
    </row>
    <row r="137" spans="1:30" x14ac:dyDescent="0.25">
      <c r="A137" s="37">
        <v>341</v>
      </c>
      <c r="B137" s="37">
        <v>377</v>
      </c>
      <c r="C137" s="5" t="s">
        <v>18</v>
      </c>
      <c r="D137" s="5" t="s">
        <v>86</v>
      </c>
      <c r="E137" s="26">
        <v>7448367.5300000003</v>
      </c>
      <c r="F137" s="26"/>
      <c r="G137" s="26">
        <f t="shared" si="33"/>
        <v>7448367.5300000003</v>
      </c>
      <c r="H137" s="26">
        <v>7368746</v>
      </c>
      <c r="I137" s="26">
        <f t="shared" si="34"/>
        <v>14817113.530000001</v>
      </c>
      <c r="J137" s="26" t="s">
        <v>116</v>
      </c>
      <c r="K137" s="26" t="s">
        <v>129</v>
      </c>
      <c r="L137" s="5">
        <v>0</v>
      </c>
      <c r="M137" s="5" t="s">
        <v>117</v>
      </c>
      <c r="N137" s="5" t="s">
        <v>134</v>
      </c>
      <c r="O137" s="5">
        <v>1</v>
      </c>
      <c r="P137" s="5">
        <v>0</v>
      </c>
      <c r="Q137" s="26">
        <f t="shared" si="35"/>
        <v>14817113.530000001</v>
      </c>
      <c r="R137" s="26">
        <f t="shared" si="36"/>
        <v>14817113.530000001</v>
      </c>
      <c r="S137" s="26">
        <f t="shared" si="38"/>
        <v>7368746</v>
      </c>
      <c r="T137" s="26"/>
      <c r="U137" s="26">
        <f t="shared" si="39"/>
        <v>7448367.5300000003</v>
      </c>
      <c r="V137" s="26"/>
      <c r="W137" s="26">
        <f t="shared" si="37"/>
        <v>14817113.530000001</v>
      </c>
      <c r="X137" s="16" t="s">
        <v>143</v>
      </c>
      <c r="Y137" s="5" t="s">
        <v>163</v>
      </c>
      <c r="Z137" s="5">
        <v>1</v>
      </c>
      <c r="AA137" s="5" t="s">
        <v>166</v>
      </c>
      <c r="AB137" s="17">
        <v>0</v>
      </c>
      <c r="AC137" s="27">
        <f t="shared" si="40"/>
        <v>14817113.530000001</v>
      </c>
      <c r="AD137" s="28">
        <f t="shared" si="41"/>
        <v>14817113.530000001</v>
      </c>
    </row>
    <row r="138" spans="1:30" x14ac:dyDescent="0.25">
      <c r="A138" s="37">
        <v>341</v>
      </c>
      <c r="B138" s="37">
        <v>377</v>
      </c>
      <c r="C138" s="5" t="s">
        <v>18</v>
      </c>
      <c r="D138" s="5" t="s">
        <v>87</v>
      </c>
      <c r="E138" s="26">
        <v>108997358.56999999</v>
      </c>
      <c r="F138" s="26"/>
      <c r="G138" s="26">
        <f t="shared" si="33"/>
        <v>108997358.56999999</v>
      </c>
      <c r="H138" s="26">
        <v>203222323</v>
      </c>
      <c r="I138" s="26">
        <f t="shared" si="34"/>
        <v>312219681.56999999</v>
      </c>
      <c r="J138" s="26" t="s">
        <v>116</v>
      </c>
      <c r="K138" s="26" t="s">
        <v>129</v>
      </c>
      <c r="L138" s="5">
        <v>0</v>
      </c>
      <c r="M138" s="5" t="s">
        <v>117</v>
      </c>
      <c r="N138" s="5" t="s">
        <v>134</v>
      </c>
      <c r="O138" s="5">
        <v>1</v>
      </c>
      <c r="P138" s="5">
        <v>0</v>
      </c>
      <c r="Q138" s="26">
        <f t="shared" si="35"/>
        <v>312219681.56999999</v>
      </c>
      <c r="R138" s="26">
        <f t="shared" si="36"/>
        <v>312219681.56999999</v>
      </c>
      <c r="S138" s="26">
        <f t="shared" si="38"/>
        <v>203222323</v>
      </c>
      <c r="T138" s="26"/>
      <c r="U138" s="26">
        <f t="shared" si="39"/>
        <v>108997358.56999999</v>
      </c>
      <c r="V138" s="26"/>
      <c r="W138" s="26">
        <f t="shared" si="37"/>
        <v>312219681.56999999</v>
      </c>
      <c r="X138" s="16" t="s">
        <v>147</v>
      </c>
      <c r="Y138" s="5" t="s">
        <v>160</v>
      </c>
      <c r="Z138" s="5">
        <v>1</v>
      </c>
      <c r="AA138" s="5" t="s">
        <v>166</v>
      </c>
      <c r="AB138" s="17">
        <v>0</v>
      </c>
      <c r="AC138" s="27">
        <f t="shared" si="40"/>
        <v>312219681.56999999</v>
      </c>
      <c r="AD138" s="28">
        <f t="shared" si="41"/>
        <v>312219681.56999999</v>
      </c>
    </row>
    <row r="139" spans="1:30" x14ac:dyDescent="0.25">
      <c r="A139" s="37">
        <v>341</v>
      </c>
      <c r="B139" s="37">
        <v>377</v>
      </c>
      <c r="C139" s="5" t="s">
        <v>18</v>
      </c>
      <c r="D139" s="5" t="s">
        <v>88</v>
      </c>
      <c r="E139" s="26">
        <v>10599776.890000001</v>
      </c>
      <c r="F139" s="26"/>
      <c r="G139" s="26">
        <f t="shared" si="33"/>
        <v>10599776.890000001</v>
      </c>
      <c r="H139" s="26">
        <v>40420000</v>
      </c>
      <c r="I139" s="26">
        <f t="shared" si="34"/>
        <v>51019776.890000001</v>
      </c>
      <c r="J139" s="26" t="s">
        <v>116</v>
      </c>
      <c r="K139" s="26" t="s">
        <v>129</v>
      </c>
      <c r="L139" s="5">
        <v>0</v>
      </c>
      <c r="M139" s="5" t="s">
        <v>117</v>
      </c>
      <c r="N139" s="5" t="s">
        <v>134</v>
      </c>
      <c r="O139" s="5">
        <v>1</v>
      </c>
      <c r="P139" s="5">
        <v>0</v>
      </c>
      <c r="Q139" s="26">
        <f t="shared" si="35"/>
        <v>51019776.890000001</v>
      </c>
      <c r="R139" s="26">
        <f t="shared" si="36"/>
        <v>51019776.890000001</v>
      </c>
      <c r="S139" s="26">
        <f t="shared" si="38"/>
        <v>40420000</v>
      </c>
      <c r="T139" s="26"/>
      <c r="U139" s="26">
        <f t="shared" si="39"/>
        <v>10599776.890000001</v>
      </c>
      <c r="V139" s="26"/>
      <c r="W139" s="26">
        <f t="shared" si="37"/>
        <v>51019776.890000001</v>
      </c>
      <c r="X139" s="16" t="s">
        <v>146</v>
      </c>
      <c r="Y139" s="5" t="s">
        <v>150</v>
      </c>
      <c r="Z139" s="5">
        <v>1</v>
      </c>
      <c r="AA139" s="5" t="s">
        <v>166</v>
      </c>
      <c r="AB139" s="17">
        <v>0</v>
      </c>
      <c r="AC139" s="27">
        <f t="shared" si="40"/>
        <v>51019776.890000001</v>
      </c>
      <c r="AD139" s="28">
        <f t="shared" si="41"/>
        <v>51019776.890000001</v>
      </c>
    </row>
    <row r="140" spans="1:30" x14ac:dyDescent="0.25">
      <c r="A140" s="37">
        <v>341</v>
      </c>
      <c r="B140" s="37">
        <v>377</v>
      </c>
      <c r="C140" s="5" t="s">
        <v>18</v>
      </c>
      <c r="D140" s="5" t="s">
        <v>50</v>
      </c>
      <c r="E140" s="26">
        <v>1729548.67</v>
      </c>
      <c r="F140" s="26"/>
      <c r="G140" s="26">
        <f t="shared" si="33"/>
        <v>1729548.67</v>
      </c>
      <c r="H140" s="26">
        <v>2123675</v>
      </c>
      <c r="I140" s="26">
        <f t="shared" si="34"/>
        <v>3853223.67</v>
      </c>
      <c r="J140" s="26" t="s">
        <v>116</v>
      </c>
      <c r="K140" s="26" t="s">
        <v>129</v>
      </c>
      <c r="L140" s="5">
        <v>0</v>
      </c>
      <c r="M140" s="5" t="s">
        <v>117</v>
      </c>
      <c r="N140" s="5" t="s">
        <v>134</v>
      </c>
      <c r="O140" s="5">
        <v>1</v>
      </c>
      <c r="P140" s="5">
        <v>0</v>
      </c>
      <c r="Q140" s="26">
        <f t="shared" si="35"/>
        <v>3853223.67</v>
      </c>
      <c r="R140" s="26">
        <f t="shared" si="36"/>
        <v>3853223.67</v>
      </c>
      <c r="S140" s="26">
        <f t="shared" si="38"/>
        <v>2123675</v>
      </c>
      <c r="T140" s="26"/>
      <c r="U140" s="26">
        <f t="shared" si="39"/>
        <v>1729548.67</v>
      </c>
      <c r="V140" s="26"/>
      <c r="W140" s="26">
        <f t="shared" si="37"/>
        <v>3853223.67</v>
      </c>
      <c r="X140" s="16" t="s">
        <v>146</v>
      </c>
      <c r="Y140" s="5" t="s">
        <v>150</v>
      </c>
      <c r="Z140" s="5">
        <v>1</v>
      </c>
      <c r="AA140" s="5" t="s">
        <v>166</v>
      </c>
      <c r="AB140" s="17">
        <v>0</v>
      </c>
      <c r="AC140" s="27">
        <f t="shared" si="40"/>
        <v>3853223.67</v>
      </c>
      <c r="AD140" s="28">
        <f t="shared" si="41"/>
        <v>3853223.67</v>
      </c>
    </row>
    <row r="141" spans="1:30" x14ac:dyDescent="0.25">
      <c r="A141" s="37">
        <v>344</v>
      </c>
      <c r="B141" s="37">
        <v>378</v>
      </c>
      <c r="C141" s="5" t="s">
        <v>19</v>
      </c>
      <c r="D141" s="5" t="s">
        <v>98</v>
      </c>
      <c r="E141" s="26">
        <v>355301400</v>
      </c>
      <c r="F141" s="26">
        <v>141810000</v>
      </c>
      <c r="G141" s="26">
        <f t="shared" si="33"/>
        <v>213491400</v>
      </c>
      <c r="H141" s="26">
        <v>683522007</v>
      </c>
      <c r="I141" s="26">
        <f t="shared" si="34"/>
        <v>897013407</v>
      </c>
      <c r="J141" s="26" t="s">
        <v>116</v>
      </c>
      <c r="K141" s="7" t="s">
        <v>129</v>
      </c>
      <c r="L141" s="5">
        <v>0</v>
      </c>
      <c r="M141" s="5" t="s">
        <v>117</v>
      </c>
      <c r="N141" s="5" t="s">
        <v>134</v>
      </c>
      <c r="O141" s="5">
        <v>1</v>
      </c>
      <c r="P141" s="5">
        <v>0</v>
      </c>
      <c r="Q141" s="26">
        <f t="shared" si="35"/>
        <v>897013407</v>
      </c>
      <c r="R141" s="26">
        <f t="shared" si="36"/>
        <v>897013407</v>
      </c>
      <c r="S141" s="26">
        <f t="shared" si="38"/>
        <v>683522007</v>
      </c>
      <c r="T141" s="26"/>
      <c r="U141" s="26">
        <f t="shared" si="39"/>
        <v>213491400</v>
      </c>
      <c r="V141" s="26"/>
      <c r="W141" s="26">
        <f t="shared" si="37"/>
        <v>897013407</v>
      </c>
      <c r="X141" s="5" t="s">
        <v>141</v>
      </c>
      <c r="Y141" s="5" t="s">
        <v>154</v>
      </c>
      <c r="Z141" s="5">
        <v>1</v>
      </c>
      <c r="AA141" s="5" t="s">
        <v>166</v>
      </c>
      <c r="AB141" s="17">
        <v>0</v>
      </c>
      <c r="AC141" s="27">
        <f t="shared" si="40"/>
        <v>897013407</v>
      </c>
      <c r="AD141" s="28">
        <f t="shared" si="41"/>
        <v>897013407</v>
      </c>
    </row>
    <row r="142" spans="1:30" x14ac:dyDescent="0.25">
      <c r="A142" s="37">
        <v>344</v>
      </c>
      <c r="B142" s="37">
        <v>378</v>
      </c>
      <c r="C142" s="5" t="s">
        <v>19</v>
      </c>
      <c r="D142" s="5" t="s">
        <v>24</v>
      </c>
      <c r="E142" s="26">
        <v>15431716</v>
      </c>
      <c r="F142" s="26"/>
      <c r="G142" s="26">
        <f t="shared" si="33"/>
        <v>15431716</v>
      </c>
      <c r="H142" s="26">
        <v>27682199</v>
      </c>
      <c r="I142" s="26">
        <f t="shared" si="34"/>
        <v>43113915</v>
      </c>
      <c r="J142" s="26" t="s">
        <v>116</v>
      </c>
      <c r="K142" s="7" t="s">
        <v>129</v>
      </c>
      <c r="L142" s="5">
        <v>0</v>
      </c>
      <c r="M142" s="5" t="s">
        <v>117</v>
      </c>
      <c r="N142" s="5" t="s">
        <v>134</v>
      </c>
      <c r="O142" s="5">
        <v>1</v>
      </c>
      <c r="P142" s="5">
        <v>0</v>
      </c>
      <c r="Q142" s="26">
        <f t="shared" si="35"/>
        <v>43113915</v>
      </c>
      <c r="R142" s="26">
        <f t="shared" si="36"/>
        <v>43113915</v>
      </c>
      <c r="S142" s="26">
        <f t="shared" si="38"/>
        <v>27682199</v>
      </c>
      <c r="T142" s="26"/>
      <c r="U142" s="26">
        <f t="shared" si="39"/>
        <v>15431716</v>
      </c>
      <c r="V142" s="26"/>
      <c r="W142" s="26">
        <f t="shared" si="37"/>
        <v>43113915</v>
      </c>
      <c r="X142" s="16" t="s">
        <v>148</v>
      </c>
      <c r="Y142" s="5" t="s">
        <v>162</v>
      </c>
      <c r="Z142" s="5">
        <v>1</v>
      </c>
      <c r="AA142" s="5" t="s">
        <v>166</v>
      </c>
      <c r="AB142" s="17">
        <v>0</v>
      </c>
      <c r="AC142" s="27">
        <f t="shared" si="40"/>
        <v>43113915</v>
      </c>
      <c r="AD142" s="28">
        <f t="shared" si="41"/>
        <v>43113915</v>
      </c>
    </row>
    <row r="143" spans="1:30" x14ac:dyDescent="0.25">
      <c r="A143" s="37">
        <v>344</v>
      </c>
      <c r="B143" s="37">
        <v>378</v>
      </c>
      <c r="C143" s="5" t="s">
        <v>19</v>
      </c>
      <c r="D143" s="5" t="s">
        <v>86</v>
      </c>
      <c r="E143" s="26">
        <v>0</v>
      </c>
      <c r="F143" s="26"/>
      <c r="G143" s="26">
        <f t="shared" si="33"/>
        <v>0</v>
      </c>
      <c r="H143" s="26">
        <v>100399715</v>
      </c>
      <c r="I143" s="26">
        <f t="shared" si="34"/>
        <v>100399715</v>
      </c>
      <c r="J143" s="26" t="s">
        <v>116</v>
      </c>
      <c r="K143" s="7" t="s">
        <v>129</v>
      </c>
      <c r="L143" s="5">
        <v>0</v>
      </c>
      <c r="M143" s="5" t="s">
        <v>117</v>
      </c>
      <c r="N143" s="5" t="s">
        <v>134</v>
      </c>
      <c r="O143" s="5">
        <v>1</v>
      </c>
      <c r="P143" s="5">
        <v>0</v>
      </c>
      <c r="Q143" s="26">
        <f t="shared" si="35"/>
        <v>100399715</v>
      </c>
      <c r="R143" s="26">
        <f t="shared" si="36"/>
        <v>100399715</v>
      </c>
      <c r="S143" s="26">
        <f t="shared" si="38"/>
        <v>100399715</v>
      </c>
      <c r="T143" s="26"/>
      <c r="U143" s="26">
        <f t="shared" si="39"/>
        <v>0</v>
      </c>
      <c r="V143" s="26"/>
      <c r="W143" s="26">
        <f t="shared" si="37"/>
        <v>100399715</v>
      </c>
      <c r="X143" s="16" t="s">
        <v>143</v>
      </c>
      <c r="Y143" s="5" t="s">
        <v>163</v>
      </c>
      <c r="Z143" s="5">
        <v>1</v>
      </c>
      <c r="AA143" s="5" t="s">
        <v>166</v>
      </c>
      <c r="AB143" s="17">
        <v>0</v>
      </c>
      <c r="AC143" s="27">
        <f t="shared" si="40"/>
        <v>100399715</v>
      </c>
      <c r="AD143" s="28">
        <f t="shared" si="41"/>
        <v>100399715</v>
      </c>
    </row>
    <row r="144" spans="1:30" x14ac:dyDescent="0.25">
      <c r="A144" s="37">
        <v>344</v>
      </c>
      <c r="B144" s="37">
        <v>378</v>
      </c>
      <c r="C144" s="5" t="s">
        <v>19</v>
      </c>
      <c r="D144" s="5" t="s">
        <v>88</v>
      </c>
      <c r="E144" s="26">
        <v>0</v>
      </c>
      <c r="F144" s="26"/>
      <c r="G144" s="26">
        <f t="shared" si="33"/>
        <v>0</v>
      </c>
      <c r="H144" s="26">
        <v>16658915</v>
      </c>
      <c r="I144" s="26">
        <f t="shared" si="34"/>
        <v>16658915</v>
      </c>
      <c r="J144" s="7" t="s">
        <v>116</v>
      </c>
      <c r="K144" s="7" t="s">
        <v>129</v>
      </c>
      <c r="L144" s="5">
        <v>0</v>
      </c>
      <c r="M144" s="5" t="s">
        <v>117</v>
      </c>
      <c r="N144" s="5" t="s">
        <v>134</v>
      </c>
      <c r="O144" s="5">
        <v>1</v>
      </c>
      <c r="P144" s="5">
        <v>0</v>
      </c>
      <c r="Q144" s="26">
        <f t="shared" si="35"/>
        <v>16658915</v>
      </c>
      <c r="R144" s="26">
        <f t="shared" si="36"/>
        <v>16658915</v>
      </c>
      <c r="S144" s="26">
        <f t="shared" si="38"/>
        <v>16658915</v>
      </c>
      <c r="T144" s="26"/>
      <c r="U144" s="26">
        <f t="shared" si="39"/>
        <v>0</v>
      </c>
      <c r="V144" s="26"/>
      <c r="W144" s="26">
        <f t="shared" si="37"/>
        <v>16658915</v>
      </c>
      <c r="X144" s="16" t="s">
        <v>146</v>
      </c>
      <c r="Y144" s="5" t="s">
        <v>150</v>
      </c>
      <c r="Z144" s="5">
        <v>1</v>
      </c>
      <c r="AA144" s="5" t="s">
        <v>166</v>
      </c>
      <c r="AB144" s="17">
        <v>0</v>
      </c>
      <c r="AC144" s="27">
        <f t="shared" si="40"/>
        <v>16658915</v>
      </c>
      <c r="AD144" s="28">
        <f t="shared" si="41"/>
        <v>16658915</v>
      </c>
    </row>
    <row r="145" spans="1:30" x14ac:dyDescent="0.25">
      <c r="A145" s="37">
        <v>344</v>
      </c>
      <c r="B145" s="37">
        <v>378</v>
      </c>
      <c r="C145" s="5" t="s">
        <v>19</v>
      </c>
      <c r="D145" s="5" t="s">
        <v>87</v>
      </c>
      <c r="E145" s="26">
        <v>0</v>
      </c>
      <c r="F145" s="26"/>
      <c r="G145" s="26">
        <f t="shared" si="33"/>
        <v>0</v>
      </c>
      <c r="H145" s="26">
        <v>156641130</v>
      </c>
      <c r="I145" s="26">
        <f t="shared" si="34"/>
        <v>156641130</v>
      </c>
      <c r="J145" s="26" t="s">
        <v>116</v>
      </c>
      <c r="K145" s="7" t="s">
        <v>129</v>
      </c>
      <c r="L145" s="5">
        <v>0</v>
      </c>
      <c r="M145" s="5" t="s">
        <v>117</v>
      </c>
      <c r="N145" s="5" t="s">
        <v>134</v>
      </c>
      <c r="O145" s="5">
        <v>1</v>
      </c>
      <c r="P145" s="5">
        <v>0</v>
      </c>
      <c r="Q145" s="26">
        <f t="shared" si="35"/>
        <v>156641130</v>
      </c>
      <c r="R145" s="26">
        <f t="shared" si="36"/>
        <v>156641130</v>
      </c>
      <c r="S145" s="26">
        <f t="shared" si="38"/>
        <v>156641130</v>
      </c>
      <c r="T145" s="26"/>
      <c r="U145" s="26">
        <f t="shared" si="39"/>
        <v>0</v>
      </c>
      <c r="V145" s="26"/>
      <c r="W145" s="26">
        <f t="shared" si="37"/>
        <v>156641130</v>
      </c>
      <c r="X145" s="16" t="s">
        <v>147</v>
      </c>
      <c r="Y145" s="5" t="s">
        <v>160</v>
      </c>
      <c r="Z145" s="5">
        <v>1</v>
      </c>
      <c r="AA145" s="5" t="s">
        <v>166</v>
      </c>
      <c r="AB145" s="17">
        <v>0</v>
      </c>
      <c r="AC145" s="27">
        <f t="shared" si="40"/>
        <v>156641130</v>
      </c>
      <c r="AD145" s="28">
        <f t="shared" si="41"/>
        <v>156641130</v>
      </c>
    </row>
    <row r="146" spans="1:30" x14ac:dyDescent="0.25">
      <c r="A146" s="37">
        <v>344</v>
      </c>
      <c r="B146" s="37">
        <v>378</v>
      </c>
      <c r="C146" s="5" t="s">
        <v>19</v>
      </c>
      <c r="D146" s="5" t="s">
        <v>26</v>
      </c>
      <c r="E146" s="26">
        <v>30711884</v>
      </c>
      <c r="F146" s="26">
        <v>8233600</v>
      </c>
      <c r="G146" s="26">
        <f t="shared" si="33"/>
        <v>22478284</v>
      </c>
      <c r="H146" s="26">
        <v>65326544</v>
      </c>
      <c r="I146" s="26">
        <f t="shared" si="34"/>
        <v>87804828</v>
      </c>
      <c r="J146" s="26" t="s">
        <v>116</v>
      </c>
      <c r="K146" s="7" t="s">
        <v>129</v>
      </c>
      <c r="L146" s="5">
        <v>0</v>
      </c>
      <c r="M146" s="5" t="s">
        <v>117</v>
      </c>
      <c r="N146" s="5" t="s">
        <v>134</v>
      </c>
      <c r="O146" s="5">
        <v>1</v>
      </c>
      <c r="P146" s="5">
        <v>0</v>
      </c>
      <c r="Q146" s="26">
        <f t="shared" si="35"/>
        <v>87804828</v>
      </c>
      <c r="R146" s="26">
        <f t="shared" si="36"/>
        <v>87804828</v>
      </c>
      <c r="S146" s="26">
        <f t="shared" si="38"/>
        <v>65326544</v>
      </c>
      <c r="T146" s="26"/>
      <c r="U146" s="26">
        <f t="shared" si="39"/>
        <v>22478284</v>
      </c>
      <c r="V146" s="26"/>
      <c r="W146" s="26">
        <f t="shared" si="37"/>
        <v>87804828</v>
      </c>
      <c r="X146" s="16" t="s">
        <v>146</v>
      </c>
      <c r="Y146" s="5" t="s">
        <v>150</v>
      </c>
      <c r="Z146" s="5">
        <v>1</v>
      </c>
      <c r="AA146" s="5" t="s">
        <v>166</v>
      </c>
      <c r="AB146" s="17">
        <v>0</v>
      </c>
      <c r="AC146" s="27">
        <f t="shared" si="40"/>
        <v>87804828</v>
      </c>
      <c r="AD146" s="28">
        <f t="shared" si="41"/>
        <v>87804828</v>
      </c>
    </row>
    <row r="147" spans="1:30" x14ac:dyDescent="0.25">
      <c r="A147" s="33">
        <v>358</v>
      </c>
      <c r="B147" s="33">
        <v>379</v>
      </c>
      <c r="C147" s="5" t="s">
        <v>89</v>
      </c>
      <c r="D147" s="5" t="s">
        <v>27</v>
      </c>
      <c r="E147" s="26">
        <v>10000000</v>
      </c>
      <c r="F147" s="26"/>
      <c r="G147" s="26">
        <f t="shared" si="33"/>
        <v>10000000</v>
      </c>
      <c r="H147" s="26"/>
      <c r="I147" s="26">
        <f t="shared" si="34"/>
        <v>10000000</v>
      </c>
      <c r="J147" s="7" t="s">
        <v>116</v>
      </c>
      <c r="K147" s="26" t="s">
        <v>129</v>
      </c>
      <c r="L147" s="5">
        <v>0</v>
      </c>
      <c r="M147" s="5" t="s">
        <v>117</v>
      </c>
      <c r="N147" s="5" t="s">
        <v>134</v>
      </c>
      <c r="O147" s="5">
        <v>22200000</v>
      </c>
      <c r="P147" s="5">
        <v>0</v>
      </c>
      <c r="Q147" s="26">
        <f t="shared" si="35"/>
        <v>10000000</v>
      </c>
      <c r="R147" s="26">
        <f t="shared" si="36"/>
        <v>10000000</v>
      </c>
      <c r="S147" s="26">
        <f t="shared" si="38"/>
        <v>0</v>
      </c>
      <c r="T147" s="26"/>
      <c r="U147" s="26">
        <f t="shared" si="39"/>
        <v>10000000</v>
      </c>
      <c r="V147" s="26"/>
      <c r="W147" s="26">
        <f t="shared" si="37"/>
        <v>10000000</v>
      </c>
      <c r="X147" s="16" t="s">
        <v>145</v>
      </c>
      <c r="Y147" s="5" t="s">
        <v>156</v>
      </c>
      <c r="Z147" s="5">
        <v>1</v>
      </c>
      <c r="AA147" s="5" t="s">
        <v>166</v>
      </c>
      <c r="AB147" s="17">
        <v>0</v>
      </c>
      <c r="AC147" s="27">
        <f t="shared" si="40"/>
        <v>10000000</v>
      </c>
      <c r="AD147" s="28">
        <f t="shared" si="41"/>
        <v>10000000</v>
      </c>
    </row>
    <row r="148" spans="1:30" x14ac:dyDescent="0.25">
      <c r="A148" s="33">
        <v>358</v>
      </c>
      <c r="B148" s="33">
        <v>379</v>
      </c>
      <c r="C148" s="5" t="s">
        <v>89</v>
      </c>
      <c r="D148" s="5" t="s">
        <v>32</v>
      </c>
      <c r="E148" s="26">
        <v>82537631</v>
      </c>
      <c r="F148" s="26"/>
      <c r="G148" s="26">
        <f t="shared" si="33"/>
        <v>82537631</v>
      </c>
      <c r="H148" s="26"/>
      <c r="I148" s="26">
        <f t="shared" si="34"/>
        <v>82537631</v>
      </c>
      <c r="J148" s="26" t="s">
        <v>116</v>
      </c>
      <c r="K148" s="26" t="s">
        <v>129</v>
      </c>
      <c r="L148" s="5">
        <v>0</v>
      </c>
      <c r="M148" s="5" t="s">
        <v>117</v>
      </c>
      <c r="N148" s="5" t="s">
        <v>134</v>
      </c>
      <c r="O148" s="5">
        <v>22200000</v>
      </c>
      <c r="P148" s="5">
        <v>0</v>
      </c>
      <c r="Q148" s="26">
        <f t="shared" si="35"/>
        <v>82537631</v>
      </c>
      <c r="R148" s="26">
        <f t="shared" si="36"/>
        <v>82537631</v>
      </c>
      <c r="S148" s="26">
        <f t="shared" si="38"/>
        <v>0</v>
      </c>
      <c r="T148" s="26"/>
      <c r="U148" s="26">
        <f t="shared" si="39"/>
        <v>82537631</v>
      </c>
      <c r="V148" s="26"/>
      <c r="W148" s="26">
        <f t="shared" si="37"/>
        <v>82537631</v>
      </c>
      <c r="X148" s="16" t="s">
        <v>147</v>
      </c>
      <c r="Y148" s="5" t="s">
        <v>160</v>
      </c>
      <c r="Z148" s="5">
        <v>1</v>
      </c>
      <c r="AA148" s="5" t="s">
        <v>166</v>
      </c>
      <c r="AB148" s="17">
        <v>0</v>
      </c>
      <c r="AC148" s="27">
        <f t="shared" si="40"/>
        <v>82537631</v>
      </c>
      <c r="AD148" s="28">
        <f t="shared" si="41"/>
        <v>82537631</v>
      </c>
    </row>
    <row r="149" spans="1:30" x14ac:dyDescent="0.25">
      <c r="A149" s="33">
        <v>358</v>
      </c>
      <c r="B149" s="33">
        <v>379</v>
      </c>
      <c r="C149" s="5" t="s">
        <v>89</v>
      </c>
      <c r="D149" s="5" t="s">
        <v>34</v>
      </c>
      <c r="E149" s="26">
        <v>408145664</v>
      </c>
      <c r="F149" s="26"/>
      <c r="G149" s="26">
        <f t="shared" si="33"/>
        <v>408145664</v>
      </c>
      <c r="H149" s="26"/>
      <c r="I149" s="26">
        <f t="shared" si="34"/>
        <v>408145664</v>
      </c>
      <c r="J149" s="26" t="s">
        <v>116</v>
      </c>
      <c r="K149" s="26" t="s">
        <v>129</v>
      </c>
      <c r="L149" s="5">
        <v>0</v>
      </c>
      <c r="M149" s="5" t="s">
        <v>117</v>
      </c>
      <c r="N149" s="5" t="s">
        <v>134</v>
      </c>
      <c r="O149" s="5">
        <v>22200000</v>
      </c>
      <c r="P149" s="5">
        <v>0</v>
      </c>
      <c r="Q149" s="26">
        <f t="shared" si="35"/>
        <v>408145664</v>
      </c>
      <c r="R149" s="26">
        <f t="shared" si="36"/>
        <v>408145664</v>
      </c>
      <c r="S149" s="26">
        <f t="shared" si="38"/>
        <v>0</v>
      </c>
      <c r="T149" s="26"/>
      <c r="U149" s="26">
        <f t="shared" si="39"/>
        <v>408145664</v>
      </c>
      <c r="V149" s="26"/>
      <c r="W149" s="26">
        <f t="shared" si="37"/>
        <v>408145664</v>
      </c>
      <c r="X149" s="5" t="s">
        <v>141</v>
      </c>
      <c r="Y149" s="5" t="s">
        <v>154</v>
      </c>
      <c r="Z149" s="5">
        <v>1</v>
      </c>
      <c r="AA149" s="5" t="s">
        <v>166</v>
      </c>
      <c r="AB149" s="17">
        <v>0</v>
      </c>
      <c r="AC149" s="27">
        <f t="shared" si="40"/>
        <v>408145664</v>
      </c>
      <c r="AD149" s="28">
        <f t="shared" si="41"/>
        <v>408145664</v>
      </c>
    </row>
    <row r="150" spans="1:30" x14ac:dyDescent="0.25">
      <c r="A150" s="33">
        <v>358</v>
      </c>
      <c r="B150" s="33">
        <v>379</v>
      </c>
      <c r="C150" s="5" t="s">
        <v>89</v>
      </c>
      <c r="D150" s="5" t="s">
        <v>45</v>
      </c>
      <c r="E150" s="26">
        <v>15820000</v>
      </c>
      <c r="F150" s="26"/>
      <c r="G150" s="26">
        <f t="shared" si="33"/>
        <v>15820000</v>
      </c>
      <c r="H150" s="26"/>
      <c r="I150" s="26">
        <f t="shared" si="34"/>
        <v>15820000</v>
      </c>
      <c r="J150" s="26" t="s">
        <v>116</v>
      </c>
      <c r="K150" s="26" t="s">
        <v>129</v>
      </c>
      <c r="L150" s="5">
        <v>0</v>
      </c>
      <c r="M150" s="5" t="s">
        <v>117</v>
      </c>
      <c r="N150" s="5" t="s">
        <v>134</v>
      </c>
      <c r="O150" s="5">
        <v>22200000</v>
      </c>
      <c r="P150" s="5">
        <v>0</v>
      </c>
      <c r="Q150" s="26">
        <f t="shared" si="35"/>
        <v>15820000</v>
      </c>
      <c r="R150" s="26">
        <f t="shared" si="36"/>
        <v>15820000</v>
      </c>
      <c r="S150" s="26">
        <f t="shared" si="38"/>
        <v>0</v>
      </c>
      <c r="T150" s="26"/>
      <c r="U150" s="26">
        <f t="shared" si="39"/>
        <v>15820000</v>
      </c>
      <c r="V150" s="26"/>
      <c r="W150" s="26">
        <f t="shared" si="37"/>
        <v>15820000</v>
      </c>
      <c r="X150" s="16" t="s">
        <v>148</v>
      </c>
      <c r="Y150" s="5" t="s">
        <v>162</v>
      </c>
      <c r="Z150" s="5">
        <v>1</v>
      </c>
      <c r="AA150" s="5" t="s">
        <v>166</v>
      </c>
      <c r="AB150" s="17">
        <v>0</v>
      </c>
      <c r="AC150" s="27">
        <f t="shared" si="40"/>
        <v>15820000</v>
      </c>
      <c r="AD150" s="28">
        <f t="shared" si="41"/>
        <v>15820000</v>
      </c>
    </row>
    <row r="151" spans="1:30" x14ac:dyDescent="0.25">
      <c r="A151" s="33">
        <v>358</v>
      </c>
      <c r="B151" s="33">
        <v>379</v>
      </c>
      <c r="C151" s="5" t="s">
        <v>89</v>
      </c>
      <c r="D151" s="5" t="s">
        <v>35</v>
      </c>
      <c r="E151" s="26">
        <v>214554771</v>
      </c>
      <c r="F151" s="26"/>
      <c r="G151" s="26">
        <f t="shared" si="33"/>
        <v>214554771</v>
      </c>
      <c r="H151" s="26"/>
      <c r="I151" s="26">
        <f t="shared" si="34"/>
        <v>214554771</v>
      </c>
      <c r="J151" s="26" t="s">
        <v>116</v>
      </c>
      <c r="K151" s="26" t="s">
        <v>129</v>
      </c>
      <c r="L151" s="5">
        <v>0</v>
      </c>
      <c r="M151" s="5" t="s">
        <v>117</v>
      </c>
      <c r="N151" s="5" t="s">
        <v>134</v>
      </c>
      <c r="O151" s="5">
        <v>22200000</v>
      </c>
      <c r="P151" s="5">
        <v>0</v>
      </c>
      <c r="Q151" s="26">
        <f t="shared" si="35"/>
        <v>214554771</v>
      </c>
      <c r="R151" s="26">
        <f t="shared" si="36"/>
        <v>214554771</v>
      </c>
      <c r="S151" s="26">
        <f t="shared" si="38"/>
        <v>0</v>
      </c>
      <c r="T151" s="26"/>
      <c r="U151" s="26">
        <f t="shared" si="39"/>
        <v>214554771</v>
      </c>
      <c r="V151" s="26"/>
      <c r="W151" s="26">
        <f t="shared" si="37"/>
        <v>214554771</v>
      </c>
      <c r="X151" s="16" t="s">
        <v>143</v>
      </c>
      <c r="Y151" s="5" t="s">
        <v>163</v>
      </c>
      <c r="Z151" s="5">
        <v>1</v>
      </c>
      <c r="AA151" s="5" t="s">
        <v>166</v>
      </c>
      <c r="AB151" s="17">
        <v>0</v>
      </c>
      <c r="AC151" s="27">
        <f t="shared" si="40"/>
        <v>214554771</v>
      </c>
      <c r="AD151" s="28">
        <f t="shared" si="41"/>
        <v>214554771</v>
      </c>
    </row>
    <row r="152" spans="1:30" x14ac:dyDescent="0.25">
      <c r="A152" s="33">
        <v>358</v>
      </c>
      <c r="B152" s="33">
        <v>379</v>
      </c>
      <c r="C152" s="5" t="s">
        <v>89</v>
      </c>
      <c r="D152" s="5" t="s">
        <v>90</v>
      </c>
      <c r="E152" s="26">
        <v>70000000</v>
      </c>
      <c r="F152" s="26"/>
      <c r="G152" s="26">
        <f t="shared" si="33"/>
        <v>70000000</v>
      </c>
      <c r="H152" s="26"/>
      <c r="I152" s="26">
        <f t="shared" si="34"/>
        <v>70000000</v>
      </c>
      <c r="J152" s="26" t="s">
        <v>116</v>
      </c>
      <c r="K152" s="26" t="s">
        <v>129</v>
      </c>
      <c r="L152" s="5">
        <v>0</v>
      </c>
      <c r="M152" s="5" t="s">
        <v>117</v>
      </c>
      <c r="N152" s="5" t="s">
        <v>134</v>
      </c>
      <c r="O152" s="5">
        <v>22200000</v>
      </c>
      <c r="P152" s="5">
        <v>0</v>
      </c>
      <c r="Q152" s="26">
        <f t="shared" si="35"/>
        <v>70000000</v>
      </c>
      <c r="R152" s="26">
        <f t="shared" si="36"/>
        <v>70000000</v>
      </c>
      <c r="S152" s="26">
        <f t="shared" si="38"/>
        <v>0</v>
      </c>
      <c r="T152" s="26"/>
      <c r="U152" s="26">
        <f t="shared" si="39"/>
        <v>70000000</v>
      </c>
      <c r="V152" s="26"/>
      <c r="W152" s="26">
        <f t="shared" si="37"/>
        <v>70000000</v>
      </c>
      <c r="X152" s="16" t="s">
        <v>148</v>
      </c>
      <c r="Y152" s="5" t="s">
        <v>162</v>
      </c>
      <c r="Z152" s="5">
        <v>1</v>
      </c>
      <c r="AA152" s="5" t="s">
        <v>166</v>
      </c>
      <c r="AB152" s="17">
        <v>0</v>
      </c>
      <c r="AC152" s="27">
        <f t="shared" si="40"/>
        <v>70000000</v>
      </c>
      <c r="AD152" s="28">
        <f t="shared" si="41"/>
        <v>70000000</v>
      </c>
    </row>
    <row r="153" spans="1:30" x14ac:dyDescent="0.25">
      <c r="A153" s="33">
        <v>358</v>
      </c>
      <c r="B153" s="33">
        <v>379</v>
      </c>
      <c r="C153" s="5" t="s">
        <v>89</v>
      </c>
      <c r="D153" s="5" t="s">
        <v>42</v>
      </c>
      <c r="E153" s="26">
        <v>56074065</v>
      </c>
      <c r="F153" s="26"/>
      <c r="G153" s="26">
        <f t="shared" si="33"/>
        <v>56074065</v>
      </c>
      <c r="H153" s="26"/>
      <c r="I153" s="26">
        <f t="shared" si="34"/>
        <v>56074065</v>
      </c>
      <c r="J153" s="26" t="s">
        <v>116</v>
      </c>
      <c r="K153" s="26" t="s">
        <v>129</v>
      </c>
      <c r="L153" s="5">
        <v>0</v>
      </c>
      <c r="M153" s="5" t="s">
        <v>117</v>
      </c>
      <c r="N153" s="5" t="s">
        <v>134</v>
      </c>
      <c r="O153" s="5">
        <v>22200000</v>
      </c>
      <c r="P153" s="5">
        <v>0</v>
      </c>
      <c r="Q153" s="26">
        <f t="shared" si="35"/>
        <v>56074065</v>
      </c>
      <c r="R153" s="26">
        <f t="shared" si="36"/>
        <v>56074065</v>
      </c>
      <c r="S153" s="26">
        <f t="shared" si="38"/>
        <v>0</v>
      </c>
      <c r="T153" s="26"/>
      <c r="U153" s="26">
        <f t="shared" si="39"/>
        <v>56074065</v>
      </c>
      <c r="V153" s="26"/>
      <c r="W153" s="26">
        <f t="shared" si="37"/>
        <v>56074065</v>
      </c>
      <c r="X153" s="16" t="s">
        <v>146</v>
      </c>
      <c r="Y153" s="5" t="s">
        <v>150</v>
      </c>
      <c r="Z153" s="5">
        <v>1</v>
      </c>
      <c r="AA153" s="5" t="s">
        <v>166</v>
      </c>
      <c r="AB153" s="17">
        <v>0</v>
      </c>
      <c r="AC153" s="27">
        <f t="shared" si="40"/>
        <v>56074065</v>
      </c>
      <c r="AD153" s="28">
        <f t="shared" si="41"/>
        <v>56074065</v>
      </c>
    </row>
    <row r="154" spans="1:30" x14ac:dyDescent="0.25">
      <c r="A154" s="33">
        <v>358</v>
      </c>
      <c r="B154" s="33">
        <v>379</v>
      </c>
      <c r="C154" s="5" t="s">
        <v>89</v>
      </c>
      <c r="D154" s="5" t="s">
        <v>91</v>
      </c>
      <c r="E154" s="26">
        <v>42856607</v>
      </c>
      <c r="F154" s="26"/>
      <c r="G154" s="26">
        <f t="shared" si="33"/>
        <v>42856607</v>
      </c>
      <c r="H154" s="26"/>
      <c r="I154" s="26">
        <f t="shared" si="34"/>
        <v>42856607</v>
      </c>
      <c r="J154" s="26" t="s">
        <v>116</v>
      </c>
      <c r="K154" s="26" t="s">
        <v>129</v>
      </c>
      <c r="L154" s="5">
        <v>0</v>
      </c>
      <c r="M154" s="5" t="s">
        <v>117</v>
      </c>
      <c r="N154" s="5" t="s">
        <v>134</v>
      </c>
      <c r="O154" s="5">
        <v>22200000</v>
      </c>
      <c r="P154" s="5">
        <v>0</v>
      </c>
      <c r="Q154" s="26">
        <f t="shared" si="35"/>
        <v>42856607</v>
      </c>
      <c r="R154" s="26">
        <f t="shared" si="36"/>
        <v>42856607</v>
      </c>
      <c r="S154" s="26">
        <f t="shared" si="38"/>
        <v>0</v>
      </c>
      <c r="T154" s="26"/>
      <c r="U154" s="26">
        <f t="shared" si="39"/>
        <v>42856607</v>
      </c>
      <c r="V154" s="26"/>
      <c r="W154" s="26">
        <f t="shared" si="37"/>
        <v>42856607</v>
      </c>
      <c r="X154" s="16" t="s">
        <v>148</v>
      </c>
      <c r="Y154" s="5" t="s">
        <v>162</v>
      </c>
      <c r="Z154" s="5">
        <v>1</v>
      </c>
      <c r="AA154" s="5" t="s">
        <v>166</v>
      </c>
      <c r="AB154" s="17">
        <v>0</v>
      </c>
      <c r="AC154" s="27">
        <f t="shared" si="40"/>
        <v>42856607</v>
      </c>
      <c r="AD154" s="28">
        <f t="shared" si="41"/>
        <v>42856607</v>
      </c>
    </row>
    <row r="155" spans="1:30" x14ac:dyDescent="0.25">
      <c r="A155" s="33">
        <v>359</v>
      </c>
      <c r="B155" s="33">
        <v>380</v>
      </c>
      <c r="C155" s="5" t="s">
        <v>92</v>
      </c>
      <c r="D155" s="5" t="s">
        <v>93</v>
      </c>
      <c r="E155" s="26">
        <v>79200000</v>
      </c>
      <c r="F155" s="26"/>
      <c r="G155" s="26">
        <f t="shared" si="33"/>
        <v>79200000</v>
      </c>
      <c r="H155" s="26"/>
      <c r="I155" s="26">
        <f t="shared" si="34"/>
        <v>79200000</v>
      </c>
      <c r="J155" s="29" t="s">
        <v>116</v>
      </c>
      <c r="K155" s="26" t="s">
        <v>129</v>
      </c>
      <c r="L155" s="5">
        <v>0</v>
      </c>
      <c r="M155" s="5" t="s">
        <v>117</v>
      </c>
      <c r="N155" s="5" t="s">
        <v>134</v>
      </c>
      <c r="O155" s="5">
        <v>1</v>
      </c>
      <c r="P155" s="5">
        <v>0</v>
      </c>
      <c r="Q155" s="26">
        <f t="shared" si="35"/>
        <v>79200000</v>
      </c>
      <c r="R155" s="26">
        <f t="shared" si="36"/>
        <v>79200000</v>
      </c>
      <c r="S155" s="26">
        <f t="shared" si="38"/>
        <v>0</v>
      </c>
      <c r="T155" s="26"/>
      <c r="U155" s="26">
        <f t="shared" si="39"/>
        <v>79200000</v>
      </c>
      <c r="V155" s="26"/>
      <c r="W155" s="26">
        <f t="shared" si="37"/>
        <v>79200000</v>
      </c>
      <c r="X155" s="16" t="s">
        <v>141</v>
      </c>
      <c r="Y155" s="5" t="s">
        <v>154</v>
      </c>
      <c r="Z155" s="5">
        <v>1</v>
      </c>
      <c r="AA155" s="5" t="s">
        <v>166</v>
      </c>
      <c r="AB155" s="17">
        <v>0</v>
      </c>
      <c r="AC155" s="27">
        <f t="shared" si="40"/>
        <v>79200000</v>
      </c>
      <c r="AD155" s="28">
        <f t="shared" si="41"/>
        <v>79200000</v>
      </c>
    </row>
    <row r="156" spans="1:30" x14ac:dyDescent="0.25">
      <c r="A156" s="33">
        <v>359</v>
      </c>
      <c r="B156" s="33">
        <v>380</v>
      </c>
      <c r="C156" s="5" t="s">
        <v>92</v>
      </c>
      <c r="D156" s="5" t="s">
        <v>94</v>
      </c>
      <c r="E156" s="26">
        <v>209434704</v>
      </c>
      <c r="F156" s="26"/>
      <c r="G156" s="26">
        <f t="shared" si="33"/>
        <v>209434704</v>
      </c>
      <c r="H156" s="26"/>
      <c r="I156" s="26">
        <f t="shared" si="34"/>
        <v>209434704</v>
      </c>
      <c r="J156" s="29" t="s">
        <v>116</v>
      </c>
      <c r="K156" s="26" t="s">
        <v>129</v>
      </c>
      <c r="L156" s="5">
        <v>0</v>
      </c>
      <c r="M156" s="5" t="s">
        <v>117</v>
      </c>
      <c r="N156" s="5" t="s">
        <v>134</v>
      </c>
      <c r="O156" s="5">
        <v>1</v>
      </c>
      <c r="P156" s="5">
        <v>0</v>
      </c>
      <c r="Q156" s="26">
        <f t="shared" si="35"/>
        <v>209434704</v>
      </c>
      <c r="R156" s="26">
        <f t="shared" si="36"/>
        <v>209434704</v>
      </c>
      <c r="S156" s="26">
        <f t="shared" si="38"/>
        <v>0</v>
      </c>
      <c r="T156" s="26"/>
      <c r="U156" s="26">
        <f t="shared" si="39"/>
        <v>209434704</v>
      </c>
      <c r="V156" s="26"/>
      <c r="W156" s="26">
        <f t="shared" si="37"/>
        <v>209434704</v>
      </c>
      <c r="X156" s="16" t="s">
        <v>147</v>
      </c>
      <c r="Y156" s="5" t="s">
        <v>160</v>
      </c>
      <c r="Z156" s="5">
        <v>1</v>
      </c>
      <c r="AA156" s="5" t="s">
        <v>166</v>
      </c>
      <c r="AB156" s="17">
        <v>0</v>
      </c>
      <c r="AC156" s="27">
        <f t="shared" si="40"/>
        <v>209434704</v>
      </c>
      <c r="AD156" s="28">
        <f t="shared" si="41"/>
        <v>209434704</v>
      </c>
    </row>
    <row r="157" spans="1:30" x14ac:dyDescent="0.25">
      <c r="A157" s="33">
        <v>359</v>
      </c>
      <c r="B157" s="33">
        <v>380</v>
      </c>
      <c r="C157" s="5" t="s">
        <v>92</v>
      </c>
      <c r="D157" s="5" t="s">
        <v>95</v>
      </c>
      <c r="E157" s="26">
        <v>11673600</v>
      </c>
      <c r="F157" s="26"/>
      <c r="G157" s="26">
        <f t="shared" si="33"/>
        <v>11673600</v>
      </c>
      <c r="H157" s="26"/>
      <c r="I157" s="26">
        <f t="shared" si="34"/>
        <v>11673600</v>
      </c>
      <c r="J157" s="29" t="s">
        <v>116</v>
      </c>
      <c r="K157" s="26" t="s">
        <v>129</v>
      </c>
      <c r="L157" s="5">
        <v>0</v>
      </c>
      <c r="M157" s="5" t="s">
        <v>117</v>
      </c>
      <c r="N157" s="5" t="s">
        <v>134</v>
      </c>
      <c r="O157" s="5">
        <v>1</v>
      </c>
      <c r="P157" s="5">
        <v>0</v>
      </c>
      <c r="Q157" s="26">
        <f t="shared" si="35"/>
        <v>11673600</v>
      </c>
      <c r="R157" s="26">
        <f t="shared" si="36"/>
        <v>11673600</v>
      </c>
      <c r="S157" s="26">
        <f t="shared" si="38"/>
        <v>0</v>
      </c>
      <c r="T157" s="26"/>
      <c r="U157" s="26">
        <f t="shared" si="39"/>
        <v>11673600</v>
      </c>
      <c r="V157" s="26"/>
      <c r="W157" s="26">
        <f t="shared" si="37"/>
        <v>11673600</v>
      </c>
      <c r="X157" s="16" t="s">
        <v>148</v>
      </c>
      <c r="Y157" s="5" t="s">
        <v>162</v>
      </c>
      <c r="Z157" s="5">
        <v>1</v>
      </c>
      <c r="AA157" s="5" t="s">
        <v>166</v>
      </c>
      <c r="AB157" s="17">
        <v>0</v>
      </c>
      <c r="AC157" s="27">
        <f t="shared" si="40"/>
        <v>11673600</v>
      </c>
      <c r="AD157" s="28">
        <f t="shared" si="41"/>
        <v>11673600</v>
      </c>
    </row>
    <row r="158" spans="1:30" x14ac:dyDescent="0.25">
      <c r="A158" s="33">
        <v>359</v>
      </c>
      <c r="B158" s="33">
        <v>380</v>
      </c>
      <c r="C158" s="5" t="s">
        <v>92</v>
      </c>
      <c r="D158" s="5" t="s">
        <v>96</v>
      </c>
      <c r="E158" s="26">
        <v>30000000</v>
      </c>
      <c r="F158" s="26"/>
      <c r="G158" s="26">
        <f t="shared" si="33"/>
        <v>30000000</v>
      </c>
      <c r="H158" s="26"/>
      <c r="I158" s="26">
        <f t="shared" si="34"/>
        <v>30000000</v>
      </c>
      <c r="J158" s="29" t="s">
        <v>116</v>
      </c>
      <c r="K158" s="26" t="s">
        <v>129</v>
      </c>
      <c r="L158" s="5">
        <v>0</v>
      </c>
      <c r="M158" s="5" t="s">
        <v>117</v>
      </c>
      <c r="N158" s="5" t="s">
        <v>134</v>
      </c>
      <c r="O158" s="5">
        <v>1</v>
      </c>
      <c r="P158" s="5">
        <v>0</v>
      </c>
      <c r="Q158" s="26">
        <f t="shared" si="35"/>
        <v>30000000</v>
      </c>
      <c r="R158" s="26">
        <f t="shared" si="36"/>
        <v>30000000</v>
      </c>
      <c r="S158" s="26">
        <f t="shared" si="38"/>
        <v>0</v>
      </c>
      <c r="T158" s="26"/>
      <c r="U158" s="26">
        <f t="shared" si="39"/>
        <v>30000000</v>
      </c>
      <c r="V158" s="26"/>
      <c r="W158" s="26">
        <f t="shared" si="37"/>
        <v>30000000</v>
      </c>
      <c r="X158" s="16" t="s">
        <v>146</v>
      </c>
      <c r="Y158" s="5" t="s">
        <v>150</v>
      </c>
      <c r="Z158" s="5">
        <v>1</v>
      </c>
      <c r="AA158" s="5" t="s">
        <v>166</v>
      </c>
      <c r="AB158" s="17">
        <v>0</v>
      </c>
      <c r="AC158" s="27">
        <f t="shared" si="40"/>
        <v>30000000</v>
      </c>
      <c r="AD158" s="28">
        <f t="shared" si="41"/>
        <v>30000000</v>
      </c>
    </row>
    <row r="159" spans="1:30" ht="13.5" customHeight="1" x14ac:dyDescent="0.25">
      <c r="A159" s="33">
        <v>360</v>
      </c>
      <c r="B159" s="33">
        <v>381</v>
      </c>
      <c r="C159" s="5" t="s">
        <v>107</v>
      </c>
      <c r="D159" s="5" t="s">
        <v>102</v>
      </c>
      <c r="E159" s="26">
        <v>0</v>
      </c>
      <c r="F159" s="26"/>
      <c r="G159" s="26">
        <f t="shared" si="33"/>
        <v>0</v>
      </c>
      <c r="H159" s="26">
        <v>282897534</v>
      </c>
      <c r="I159" s="26">
        <f t="shared" si="34"/>
        <v>282897534</v>
      </c>
      <c r="J159" s="26" t="s">
        <v>116</v>
      </c>
      <c r="K159" s="26" t="s">
        <v>129</v>
      </c>
      <c r="L159" s="5">
        <v>0</v>
      </c>
      <c r="M159" s="5" t="s">
        <v>117</v>
      </c>
      <c r="N159" s="5" t="s">
        <v>134</v>
      </c>
      <c r="O159" s="5">
        <v>1</v>
      </c>
      <c r="P159" s="5">
        <v>0</v>
      </c>
      <c r="Q159" s="26">
        <f t="shared" si="35"/>
        <v>282897534</v>
      </c>
      <c r="R159" s="26">
        <f t="shared" si="36"/>
        <v>282897534</v>
      </c>
      <c r="S159" s="26">
        <f t="shared" si="38"/>
        <v>282897534</v>
      </c>
      <c r="T159" s="26"/>
      <c r="U159" s="26">
        <f t="shared" si="39"/>
        <v>0</v>
      </c>
      <c r="V159" s="26"/>
      <c r="W159" s="26">
        <f t="shared" si="37"/>
        <v>282897534</v>
      </c>
      <c r="X159" s="5" t="s">
        <v>141</v>
      </c>
      <c r="Y159" s="5" t="s">
        <v>154</v>
      </c>
      <c r="Z159" s="5">
        <v>1</v>
      </c>
      <c r="AA159" s="5" t="s">
        <v>166</v>
      </c>
      <c r="AB159" s="17">
        <v>0</v>
      </c>
      <c r="AC159" s="27">
        <f t="shared" si="40"/>
        <v>282897534</v>
      </c>
      <c r="AD159" s="28">
        <f t="shared" si="41"/>
        <v>282897534</v>
      </c>
    </row>
    <row r="160" spans="1:30" ht="13.5" customHeight="1" x14ac:dyDescent="0.25">
      <c r="A160" s="33">
        <v>360</v>
      </c>
      <c r="B160" s="33">
        <v>381</v>
      </c>
      <c r="C160" s="5" t="s">
        <v>108</v>
      </c>
      <c r="D160" s="5" t="s">
        <v>103</v>
      </c>
      <c r="E160" s="26">
        <v>0</v>
      </c>
      <c r="F160" s="26"/>
      <c r="G160" s="26">
        <f t="shared" si="33"/>
        <v>0</v>
      </c>
      <c r="H160" s="26">
        <v>62151929</v>
      </c>
      <c r="I160" s="26">
        <f t="shared" si="34"/>
        <v>62151929</v>
      </c>
      <c r="J160" s="26" t="s">
        <v>116</v>
      </c>
      <c r="K160" s="26" t="s">
        <v>129</v>
      </c>
      <c r="L160" s="5">
        <v>0</v>
      </c>
      <c r="M160" s="5" t="s">
        <v>117</v>
      </c>
      <c r="N160" s="5" t="s">
        <v>134</v>
      </c>
      <c r="O160" s="5">
        <v>1</v>
      </c>
      <c r="P160" s="5">
        <v>0</v>
      </c>
      <c r="Q160" s="26">
        <f t="shared" si="35"/>
        <v>62151929</v>
      </c>
      <c r="R160" s="26">
        <f t="shared" si="36"/>
        <v>62151929</v>
      </c>
      <c r="S160" s="26">
        <f t="shared" si="38"/>
        <v>62151929</v>
      </c>
      <c r="T160" s="26"/>
      <c r="U160" s="26">
        <f t="shared" si="39"/>
        <v>0</v>
      </c>
      <c r="V160" s="26"/>
      <c r="W160" s="26">
        <f t="shared" si="37"/>
        <v>62151929</v>
      </c>
      <c r="X160" s="16" t="s">
        <v>143</v>
      </c>
      <c r="Y160" s="5" t="s">
        <v>163</v>
      </c>
      <c r="Z160" s="5">
        <v>1</v>
      </c>
      <c r="AA160" s="5" t="s">
        <v>166</v>
      </c>
      <c r="AB160" s="17">
        <v>0</v>
      </c>
      <c r="AC160" s="27">
        <f t="shared" si="40"/>
        <v>62151929</v>
      </c>
      <c r="AD160" s="28">
        <f t="shared" si="41"/>
        <v>62151929</v>
      </c>
    </row>
    <row r="161" spans="1:30" x14ac:dyDescent="0.25">
      <c r="A161" s="33">
        <v>360</v>
      </c>
      <c r="B161" s="33">
        <v>381</v>
      </c>
      <c r="C161" s="5" t="s">
        <v>109</v>
      </c>
      <c r="D161" s="5" t="s">
        <v>104</v>
      </c>
      <c r="E161" s="26">
        <v>0</v>
      </c>
      <c r="F161" s="26"/>
      <c r="G161" s="26">
        <f t="shared" si="33"/>
        <v>0</v>
      </c>
      <c r="H161" s="26">
        <v>14053200</v>
      </c>
      <c r="I161" s="26">
        <f t="shared" si="34"/>
        <v>14053200</v>
      </c>
      <c r="J161" s="26" t="s">
        <v>116</v>
      </c>
      <c r="K161" s="26" t="s">
        <v>129</v>
      </c>
      <c r="L161" s="5">
        <v>0</v>
      </c>
      <c r="M161" s="5" t="s">
        <v>117</v>
      </c>
      <c r="N161" s="5" t="s">
        <v>134</v>
      </c>
      <c r="O161" s="5">
        <v>1</v>
      </c>
      <c r="P161" s="5">
        <v>0</v>
      </c>
      <c r="Q161" s="26">
        <f t="shared" si="35"/>
        <v>14053200</v>
      </c>
      <c r="R161" s="26">
        <f t="shared" si="36"/>
        <v>14053200</v>
      </c>
      <c r="S161" s="26">
        <f t="shared" si="38"/>
        <v>14053200</v>
      </c>
      <c r="T161" s="26"/>
      <c r="U161" s="26">
        <f t="shared" si="39"/>
        <v>0</v>
      </c>
      <c r="V161" s="26"/>
      <c r="W161" s="26">
        <f t="shared" si="37"/>
        <v>14053200</v>
      </c>
      <c r="X161" s="16" t="s">
        <v>148</v>
      </c>
      <c r="Y161" s="5" t="s">
        <v>162</v>
      </c>
      <c r="Z161" s="5">
        <v>1</v>
      </c>
      <c r="AA161" s="5" t="s">
        <v>166</v>
      </c>
      <c r="AB161" s="17">
        <v>0</v>
      </c>
      <c r="AC161" s="27">
        <f t="shared" si="40"/>
        <v>14053200</v>
      </c>
      <c r="AD161" s="28">
        <f t="shared" si="41"/>
        <v>14053200</v>
      </c>
    </row>
    <row r="162" spans="1:30" x14ac:dyDescent="0.25">
      <c r="A162" s="33">
        <v>360</v>
      </c>
      <c r="B162" s="33">
        <v>381</v>
      </c>
      <c r="C162" s="5" t="s">
        <v>109</v>
      </c>
      <c r="D162" s="5" t="s">
        <v>191</v>
      </c>
      <c r="E162" s="26">
        <v>0</v>
      </c>
      <c r="F162" s="26"/>
      <c r="G162" s="26"/>
      <c r="H162" s="26">
        <v>90452622</v>
      </c>
      <c r="I162" s="26">
        <f t="shared" si="34"/>
        <v>90452622</v>
      </c>
      <c r="J162" s="7" t="s">
        <v>116</v>
      </c>
      <c r="K162" s="26" t="s">
        <v>129</v>
      </c>
      <c r="L162" s="5">
        <v>0</v>
      </c>
      <c r="M162" s="5" t="s">
        <v>117</v>
      </c>
      <c r="N162" s="5" t="s">
        <v>134</v>
      </c>
      <c r="O162" s="5">
        <v>1</v>
      </c>
      <c r="P162" s="5">
        <v>0</v>
      </c>
      <c r="Q162" s="26">
        <f t="shared" si="35"/>
        <v>90452622</v>
      </c>
      <c r="R162" s="26">
        <f t="shared" si="36"/>
        <v>90452622</v>
      </c>
      <c r="S162" s="26">
        <f t="shared" si="38"/>
        <v>90452622</v>
      </c>
      <c r="T162" s="26"/>
      <c r="U162" s="26">
        <f t="shared" si="39"/>
        <v>0</v>
      </c>
      <c r="V162" s="26"/>
      <c r="W162" s="26">
        <f t="shared" si="37"/>
        <v>90452622</v>
      </c>
      <c r="X162" s="16" t="s">
        <v>145</v>
      </c>
      <c r="Y162" s="5" t="s">
        <v>156</v>
      </c>
      <c r="Z162" s="5">
        <v>1</v>
      </c>
      <c r="AA162" s="5" t="s">
        <v>166</v>
      </c>
      <c r="AB162" s="17">
        <v>0</v>
      </c>
      <c r="AC162" s="27">
        <f t="shared" si="40"/>
        <v>90452622</v>
      </c>
      <c r="AD162" s="28">
        <f t="shared" si="41"/>
        <v>90452622</v>
      </c>
    </row>
    <row r="163" spans="1:30" x14ac:dyDescent="0.25">
      <c r="A163" s="33">
        <v>360</v>
      </c>
      <c r="B163" s="33">
        <v>381</v>
      </c>
      <c r="C163" s="5" t="s">
        <v>109</v>
      </c>
      <c r="D163" s="5" t="s">
        <v>192</v>
      </c>
      <c r="E163" s="26">
        <v>0</v>
      </c>
      <c r="F163" s="26"/>
      <c r="G163" s="26"/>
      <c r="H163" s="26">
        <v>166945060</v>
      </c>
      <c r="I163" s="26">
        <f t="shared" si="34"/>
        <v>166945060</v>
      </c>
      <c r="J163" s="26" t="s">
        <v>116</v>
      </c>
      <c r="K163" s="7" t="s">
        <v>129</v>
      </c>
      <c r="L163" s="5">
        <v>0</v>
      </c>
      <c r="M163" s="5" t="s">
        <v>117</v>
      </c>
      <c r="N163" s="5" t="s">
        <v>134</v>
      </c>
      <c r="O163" s="5">
        <v>1</v>
      </c>
      <c r="P163" s="5">
        <v>0</v>
      </c>
      <c r="Q163" s="26">
        <f t="shared" si="35"/>
        <v>166945060</v>
      </c>
      <c r="R163" s="26">
        <f t="shared" si="36"/>
        <v>166945060</v>
      </c>
      <c r="S163" s="26">
        <f t="shared" si="38"/>
        <v>166945060</v>
      </c>
      <c r="T163" s="26"/>
      <c r="U163" s="26">
        <f t="shared" si="39"/>
        <v>0</v>
      </c>
      <c r="V163" s="26"/>
      <c r="W163" s="26">
        <f t="shared" si="37"/>
        <v>166945060</v>
      </c>
      <c r="X163" s="16" t="s">
        <v>147</v>
      </c>
      <c r="Y163" s="5" t="s">
        <v>160</v>
      </c>
      <c r="Z163" s="5">
        <v>1</v>
      </c>
      <c r="AA163" s="5" t="s">
        <v>166</v>
      </c>
      <c r="AB163" s="17">
        <v>0</v>
      </c>
      <c r="AC163" s="27">
        <f t="shared" si="40"/>
        <v>166945060</v>
      </c>
      <c r="AD163" s="28">
        <f t="shared" si="41"/>
        <v>166945060</v>
      </c>
    </row>
    <row r="164" spans="1:30" x14ac:dyDescent="0.25">
      <c r="A164" s="33">
        <v>360</v>
      </c>
      <c r="B164" s="33">
        <v>381</v>
      </c>
      <c r="C164" s="5" t="s">
        <v>109</v>
      </c>
      <c r="D164" s="5" t="s">
        <v>105</v>
      </c>
      <c r="E164" s="26">
        <v>0</v>
      </c>
      <c r="F164" s="26"/>
      <c r="G164" s="26">
        <f t="shared" ref="G164:G189" si="42">+E164-F164</f>
        <v>0</v>
      </c>
      <c r="H164" s="26">
        <v>14081793</v>
      </c>
      <c r="I164" s="26">
        <f t="shared" ref="I164:I189" si="43">+G164+H164</f>
        <v>14081793</v>
      </c>
      <c r="J164" s="26" t="s">
        <v>116</v>
      </c>
      <c r="K164" s="26" t="s">
        <v>129</v>
      </c>
      <c r="L164" s="5">
        <v>0</v>
      </c>
      <c r="M164" s="5" t="s">
        <v>117</v>
      </c>
      <c r="N164" s="5" t="s">
        <v>134</v>
      </c>
      <c r="O164" s="5">
        <v>1</v>
      </c>
      <c r="P164" s="5">
        <v>0</v>
      </c>
      <c r="Q164" s="26">
        <f t="shared" ref="Q164:Q189" si="44">+I164</f>
        <v>14081793</v>
      </c>
      <c r="R164" s="26">
        <f t="shared" ref="R164:R189" si="45">+Q164</f>
        <v>14081793</v>
      </c>
      <c r="S164" s="26">
        <f t="shared" si="38"/>
        <v>14081793</v>
      </c>
      <c r="T164" s="26"/>
      <c r="U164" s="26">
        <f t="shared" si="39"/>
        <v>0</v>
      </c>
      <c r="V164" s="26"/>
      <c r="W164" s="26">
        <f t="shared" ref="W164:W189" si="46">SUM(S164:V164)</f>
        <v>14081793</v>
      </c>
      <c r="X164" s="16" t="s">
        <v>146</v>
      </c>
      <c r="Y164" s="5" t="s">
        <v>150</v>
      </c>
      <c r="Z164" s="5">
        <v>1</v>
      </c>
      <c r="AA164" s="5" t="s">
        <v>166</v>
      </c>
      <c r="AB164" s="17">
        <v>0</v>
      </c>
      <c r="AC164" s="27">
        <f t="shared" si="40"/>
        <v>14081793</v>
      </c>
      <c r="AD164" s="28">
        <f t="shared" si="41"/>
        <v>14081793</v>
      </c>
    </row>
    <row r="165" spans="1:30" ht="15.6" customHeight="1" x14ac:dyDescent="0.25">
      <c r="A165" s="33">
        <v>360</v>
      </c>
      <c r="B165" s="33">
        <v>381</v>
      </c>
      <c r="C165" s="5" t="s">
        <v>101</v>
      </c>
      <c r="D165" s="5" t="s">
        <v>106</v>
      </c>
      <c r="E165" s="26">
        <v>0</v>
      </c>
      <c r="F165" s="26"/>
      <c r="G165" s="26">
        <f t="shared" si="42"/>
        <v>0</v>
      </c>
      <c r="H165" s="26">
        <v>43069591</v>
      </c>
      <c r="I165" s="26">
        <f t="shared" si="43"/>
        <v>43069591</v>
      </c>
      <c r="J165" s="26" t="s">
        <v>116</v>
      </c>
      <c r="K165" s="26" t="s">
        <v>129</v>
      </c>
      <c r="L165" s="5">
        <v>0</v>
      </c>
      <c r="M165" s="5" t="s">
        <v>117</v>
      </c>
      <c r="N165" s="5" t="s">
        <v>134</v>
      </c>
      <c r="O165" s="5">
        <v>1</v>
      </c>
      <c r="P165" s="5">
        <v>0</v>
      </c>
      <c r="Q165" s="26">
        <f t="shared" si="44"/>
        <v>43069591</v>
      </c>
      <c r="R165" s="26">
        <f t="shared" si="45"/>
        <v>43069591</v>
      </c>
      <c r="S165" s="26">
        <f t="shared" si="38"/>
        <v>43069591</v>
      </c>
      <c r="T165" s="26"/>
      <c r="U165" s="26">
        <f t="shared" si="39"/>
        <v>0</v>
      </c>
      <c r="V165" s="26"/>
      <c r="W165" s="26">
        <f t="shared" si="46"/>
        <v>43069591</v>
      </c>
      <c r="X165" s="16" t="s">
        <v>146</v>
      </c>
      <c r="Y165" s="5" t="s">
        <v>150</v>
      </c>
      <c r="Z165" s="5">
        <v>1</v>
      </c>
      <c r="AA165" s="5" t="s">
        <v>166</v>
      </c>
      <c r="AB165" s="17">
        <v>0</v>
      </c>
      <c r="AC165" s="27">
        <f t="shared" si="40"/>
        <v>43069591</v>
      </c>
      <c r="AD165" s="28">
        <f t="shared" si="41"/>
        <v>43069591</v>
      </c>
    </row>
    <row r="166" spans="1:30" ht="15.6" customHeight="1" x14ac:dyDescent="0.25">
      <c r="A166" s="37">
        <v>363</v>
      </c>
      <c r="B166" s="37">
        <v>383</v>
      </c>
      <c r="C166" s="5" t="s">
        <v>184</v>
      </c>
      <c r="D166" s="5" t="s">
        <v>27</v>
      </c>
      <c r="E166" s="26">
        <v>0</v>
      </c>
      <c r="F166" s="26"/>
      <c r="G166" s="26">
        <f t="shared" si="42"/>
        <v>0</v>
      </c>
      <c r="H166" s="26">
        <v>469944971</v>
      </c>
      <c r="I166" s="26">
        <f t="shared" si="43"/>
        <v>469944971</v>
      </c>
      <c r="J166" s="7" t="s">
        <v>116</v>
      </c>
      <c r="K166" s="26" t="s">
        <v>129</v>
      </c>
      <c r="L166" s="5">
        <v>0</v>
      </c>
      <c r="M166" s="5" t="s">
        <v>117</v>
      </c>
      <c r="N166" s="5" t="s">
        <v>134</v>
      </c>
      <c r="O166" s="5">
        <v>22200000</v>
      </c>
      <c r="P166" s="5">
        <v>0</v>
      </c>
      <c r="Q166" s="26">
        <f t="shared" si="44"/>
        <v>469944971</v>
      </c>
      <c r="R166" s="26">
        <f t="shared" si="45"/>
        <v>469944971</v>
      </c>
      <c r="S166" s="26">
        <f t="shared" ref="S166:S189" si="47">+H166</f>
        <v>469944971</v>
      </c>
      <c r="T166" s="26"/>
      <c r="U166" s="26">
        <f t="shared" ref="U166:U189" si="48">+G166</f>
        <v>0</v>
      </c>
      <c r="V166" s="26"/>
      <c r="W166" s="26">
        <f t="shared" si="46"/>
        <v>469944971</v>
      </c>
      <c r="X166" s="16" t="s">
        <v>145</v>
      </c>
      <c r="Y166" s="5" t="s">
        <v>156</v>
      </c>
      <c r="Z166" s="5">
        <v>1</v>
      </c>
      <c r="AA166" s="5" t="s">
        <v>166</v>
      </c>
      <c r="AB166" s="17">
        <v>0</v>
      </c>
      <c r="AC166" s="27">
        <f t="shared" si="40"/>
        <v>469944971</v>
      </c>
      <c r="AD166" s="28">
        <f t="shared" si="41"/>
        <v>469944971</v>
      </c>
    </row>
    <row r="167" spans="1:30" ht="15.6" customHeight="1" x14ac:dyDescent="0.25">
      <c r="A167" s="37">
        <v>363</v>
      </c>
      <c r="B167" s="37">
        <v>383</v>
      </c>
      <c r="C167" s="5" t="s">
        <v>184</v>
      </c>
      <c r="D167" s="5" t="s">
        <v>34</v>
      </c>
      <c r="E167" s="26">
        <v>0</v>
      </c>
      <c r="F167" s="26"/>
      <c r="G167" s="26">
        <f t="shared" si="42"/>
        <v>0</v>
      </c>
      <c r="H167" s="26">
        <v>2628976884</v>
      </c>
      <c r="I167" s="26">
        <f t="shared" si="43"/>
        <v>2628976884</v>
      </c>
      <c r="J167" s="26" t="s">
        <v>116</v>
      </c>
      <c r="K167" s="26" t="s">
        <v>129</v>
      </c>
      <c r="L167" s="5">
        <v>0</v>
      </c>
      <c r="M167" s="5" t="s">
        <v>117</v>
      </c>
      <c r="N167" s="5" t="s">
        <v>134</v>
      </c>
      <c r="O167" s="5">
        <v>22200000</v>
      </c>
      <c r="P167" s="5">
        <v>0</v>
      </c>
      <c r="Q167" s="26">
        <f t="shared" si="44"/>
        <v>2628976884</v>
      </c>
      <c r="R167" s="26">
        <f t="shared" si="45"/>
        <v>2628976884</v>
      </c>
      <c r="S167" s="26">
        <f t="shared" si="47"/>
        <v>2628976884</v>
      </c>
      <c r="T167" s="26"/>
      <c r="U167" s="26">
        <f t="shared" si="48"/>
        <v>0</v>
      </c>
      <c r="V167" s="26"/>
      <c r="W167" s="26">
        <f t="shared" si="46"/>
        <v>2628976884</v>
      </c>
      <c r="X167" s="5" t="s">
        <v>141</v>
      </c>
      <c r="Y167" s="5" t="s">
        <v>154</v>
      </c>
      <c r="Z167" s="5">
        <v>1</v>
      </c>
      <c r="AA167" s="5" t="s">
        <v>166</v>
      </c>
      <c r="AB167" s="17">
        <v>0</v>
      </c>
      <c r="AC167" s="27">
        <f t="shared" si="40"/>
        <v>2628976884</v>
      </c>
      <c r="AD167" s="28">
        <f t="shared" si="41"/>
        <v>2628976884</v>
      </c>
    </row>
    <row r="168" spans="1:30" ht="15.6" customHeight="1" x14ac:dyDescent="0.25">
      <c r="A168" s="37">
        <v>363</v>
      </c>
      <c r="B168" s="37">
        <v>383</v>
      </c>
      <c r="C168" s="5" t="s">
        <v>184</v>
      </c>
      <c r="D168" s="5" t="s">
        <v>32</v>
      </c>
      <c r="E168" s="26">
        <v>0</v>
      </c>
      <c r="F168" s="26"/>
      <c r="G168" s="26">
        <f t="shared" si="42"/>
        <v>0</v>
      </c>
      <c r="H168" s="26">
        <v>2257014000</v>
      </c>
      <c r="I168" s="26">
        <f t="shared" si="43"/>
        <v>2257014000</v>
      </c>
      <c r="J168" s="26" t="s">
        <v>116</v>
      </c>
      <c r="K168" s="26" t="s">
        <v>129</v>
      </c>
      <c r="L168" s="5">
        <v>0</v>
      </c>
      <c r="M168" s="5" t="s">
        <v>117</v>
      </c>
      <c r="N168" s="5" t="s">
        <v>134</v>
      </c>
      <c r="O168" s="5">
        <v>22200000</v>
      </c>
      <c r="P168" s="5">
        <v>0</v>
      </c>
      <c r="Q168" s="26">
        <f t="shared" si="44"/>
        <v>2257014000</v>
      </c>
      <c r="R168" s="26">
        <f t="shared" si="45"/>
        <v>2257014000</v>
      </c>
      <c r="S168" s="26">
        <f t="shared" si="47"/>
        <v>2257014000</v>
      </c>
      <c r="T168" s="26"/>
      <c r="U168" s="26">
        <f t="shared" si="48"/>
        <v>0</v>
      </c>
      <c r="V168" s="26"/>
      <c r="W168" s="26">
        <f t="shared" si="46"/>
        <v>2257014000</v>
      </c>
      <c r="X168" s="16" t="s">
        <v>147</v>
      </c>
      <c r="Y168" s="5" t="s">
        <v>160</v>
      </c>
      <c r="Z168" s="5">
        <v>1</v>
      </c>
      <c r="AA168" s="5" t="s">
        <v>166</v>
      </c>
      <c r="AB168" s="17">
        <v>0</v>
      </c>
      <c r="AC168" s="27">
        <f t="shared" si="40"/>
        <v>2257014000</v>
      </c>
      <c r="AD168" s="28">
        <f t="shared" si="41"/>
        <v>2257014000</v>
      </c>
    </row>
    <row r="169" spans="1:30" ht="15.6" customHeight="1" x14ac:dyDescent="0.25">
      <c r="A169" s="37">
        <v>363</v>
      </c>
      <c r="B169" s="37">
        <v>383</v>
      </c>
      <c r="C169" s="5" t="s">
        <v>184</v>
      </c>
      <c r="D169" s="5" t="s">
        <v>90</v>
      </c>
      <c r="E169" s="26">
        <v>0</v>
      </c>
      <c r="F169" s="26"/>
      <c r="G169" s="26">
        <f t="shared" si="42"/>
        <v>0</v>
      </c>
      <c r="H169" s="26">
        <v>907480029</v>
      </c>
      <c r="I169" s="26">
        <f t="shared" si="43"/>
        <v>907480029</v>
      </c>
      <c r="J169" s="26" t="s">
        <v>116</v>
      </c>
      <c r="K169" s="26" t="s">
        <v>129</v>
      </c>
      <c r="L169" s="5">
        <v>0</v>
      </c>
      <c r="M169" s="5" t="s">
        <v>117</v>
      </c>
      <c r="N169" s="5" t="s">
        <v>134</v>
      </c>
      <c r="O169" s="5">
        <v>22200000</v>
      </c>
      <c r="P169" s="5">
        <v>0</v>
      </c>
      <c r="Q169" s="26">
        <f t="shared" si="44"/>
        <v>907480029</v>
      </c>
      <c r="R169" s="26">
        <f t="shared" si="45"/>
        <v>907480029</v>
      </c>
      <c r="S169" s="26">
        <f t="shared" si="47"/>
        <v>907480029</v>
      </c>
      <c r="T169" s="26"/>
      <c r="U169" s="26">
        <f t="shared" si="48"/>
        <v>0</v>
      </c>
      <c r="V169" s="26"/>
      <c r="W169" s="26">
        <f t="shared" si="46"/>
        <v>907480029</v>
      </c>
      <c r="X169" s="16" t="s">
        <v>148</v>
      </c>
      <c r="Y169" s="5" t="s">
        <v>162</v>
      </c>
      <c r="Z169" s="5">
        <v>1</v>
      </c>
      <c r="AA169" s="5" t="s">
        <v>166</v>
      </c>
      <c r="AB169" s="17">
        <v>0</v>
      </c>
      <c r="AC169" s="27">
        <f t="shared" si="40"/>
        <v>907480029</v>
      </c>
      <c r="AD169" s="28">
        <f t="shared" si="41"/>
        <v>907480029</v>
      </c>
    </row>
    <row r="170" spans="1:30" ht="15.6" customHeight="1" x14ac:dyDescent="0.25">
      <c r="A170" s="37">
        <v>363</v>
      </c>
      <c r="B170" s="37">
        <v>383</v>
      </c>
      <c r="C170" s="5" t="s">
        <v>184</v>
      </c>
      <c r="D170" s="5" t="s">
        <v>185</v>
      </c>
      <c r="E170" s="26">
        <v>0</v>
      </c>
      <c r="F170" s="26"/>
      <c r="G170" s="26">
        <f t="shared" si="42"/>
        <v>0</v>
      </c>
      <c r="H170" s="26">
        <v>6000000</v>
      </c>
      <c r="I170" s="26">
        <f t="shared" si="43"/>
        <v>6000000</v>
      </c>
      <c r="J170" s="26" t="s">
        <v>116</v>
      </c>
      <c r="K170" s="26" t="s">
        <v>129</v>
      </c>
      <c r="L170" s="5">
        <v>0</v>
      </c>
      <c r="M170" s="5" t="s">
        <v>117</v>
      </c>
      <c r="N170" s="5" t="s">
        <v>134</v>
      </c>
      <c r="O170" s="5">
        <v>22200000</v>
      </c>
      <c r="P170" s="5">
        <v>0</v>
      </c>
      <c r="Q170" s="26">
        <f t="shared" si="44"/>
        <v>6000000</v>
      </c>
      <c r="R170" s="26">
        <f t="shared" si="45"/>
        <v>6000000</v>
      </c>
      <c r="S170" s="26">
        <f t="shared" si="47"/>
        <v>6000000</v>
      </c>
      <c r="T170" s="26"/>
      <c r="U170" s="26">
        <f t="shared" si="48"/>
        <v>0</v>
      </c>
      <c r="V170" s="26"/>
      <c r="W170" s="26">
        <f t="shared" si="46"/>
        <v>6000000</v>
      </c>
      <c r="X170" s="16" t="s">
        <v>146</v>
      </c>
      <c r="Y170" s="5" t="s">
        <v>150</v>
      </c>
      <c r="Z170" s="5">
        <v>1</v>
      </c>
      <c r="AA170" s="5" t="s">
        <v>166</v>
      </c>
      <c r="AB170" s="17">
        <v>0</v>
      </c>
      <c r="AC170" s="27">
        <f t="shared" si="40"/>
        <v>6000000</v>
      </c>
      <c r="AD170" s="28">
        <f t="shared" si="41"/>
        <v>6000000</v>
      </c>
    </row>
    <row r="171" spans="1:30" x14ac:dyDescent="0.25">
      <c r="A171" s="37">
        <v>363</v>
      </c>
      <c r="B171" s="37">
        <v>383</v>
      </c>
      <c r="C171" s="5" t="s">
        <v>184</v>
      </c>
      <c r="D171" s="5" t="s">
        <v>35</v>
      </c>
      <c r="E171" s="26">
        <v>0</v>
      </c>
      <c r="F171" s="26"/>
      <c r="G171" s="26">
        <f t="shared" si="42"/>
        <v>0</v>
      </c>
      <c r="H171" s="26">
        <v>686766000</v>
      </c>
      <c r="I171" s="26">
        <f t="shared" si="43"/>
        <v>686766000</v>
      </c>
      <c r="J171" s="26" t="s">
        <v>116</v>
      </c>
      <c r="K171" s="26" t="s">
        <v>129</v>
      </c>
      <c r="L171" s="5">
        <v>0</v>
      </c>
      <c r="M171" s="5" t="s">
        <v>117</v>
      </c>
      <c r="N171" s="5" t="s">
        <v>134</v>
      </c>
      <c r="O171" s="5">
        <v>22200000</v>
      </c>
      <c r="P171" s="5">
        <v>0</v>
      </c>
      <c r="Q171" s="26">
        <f t="shared" si="44"/>
        <v>686766000</v>
      </c>
      <c r="R171" s="26">
        <f t="shared" si="45"/>
        <v>686766000</v>
      </c>
      <c r="S171" s="26">
        <f t="shared" si="47"/>
        <v>686766000</v>
      </c>
      <c r="T171" s="26"/>
      <c r="U171" s="26">
        <f t="shared" si="48"/>
        <v>0</v>
      </c>
      <c r="V171" s="26"/>
      <c r="W171" s="26">
        <f t="shared" si="46"/>
        <v>686766000</v>
      </c>
      <c r="X171" s="16" t="s">
        <v>143</v>
      </c>
      <c r="Y171" s="5" t="s">
        <v>163</v>
      </c>
      <c r="Z171" s="5">
        <v>1</v>
      </c>
      <c r="AA171" s="5" t="s">
        <v>166</v>
      </c>
      <c r="AB171" s="17">
        <v>0</v>
      </c>
      <c r="AC171" s="27">
        <f t="shared" si="40"/>
        <v>686766000</v>
      </c>
      <c r="AD171" s="28">
        <f t="shared" si="41"/>
        <v>686766000</v>
      </c>
    </row>
    <row r="172" spans="1:30" x14ac:dyDescent="0.25">
      <c r="A172" s="37">
        <v>363</v>
      </c>
      <c r="B172" s="37">
        <v>383</v>
      </c>
      <c r="C172" s="5" t="s">
        <v>184</v>
      </c>
      <c r="D172" s="5" t="s">
        <v>44</v>
      </c>
      <c r="E172" s="26">
        <v>0</v>
      </c>
      <c r="F172" s="26"/>
      <c r="G172" s="26">
        <f t="shared" si="42"/>
        <v>0</v>
      </c>
      <c r="H172" s="26">
        <v>2000000</v>
      </c>
      <c r="I172" s="26">
        <f t="shared" si="43"/>
        <v>2000000</v>
      </c>
      <c r="J172" s="26" t="s">
        <v>116</v>
      </c>
      <c r="K172" s="26" t="s">
        <v>129</v>
      </c>
      <c r="L172" s="5">
        <v>0</v>
      </c>
      <c r="M172" s="5" t="s">
        <v>117</v>
      </c>
      <c r="N172" s="5" t="s">
        <v>134</v>
      </c>
      <c r="O172" s="5">
        <v>22200000</v>
      </c>
      <c r="P172" s="5">
        <v>0</v>
      </c>
      <c r="Q172" s="26">
        <f t="shared" si="44"/>
        <v>2000000</v>
      </c>
      <c r="R172" s="26">
        <f t="shared" si="45"/>
        <v>2000000</v>
      </c>
      <c r="S172" s="26">
        <f t="shared" si="47"/>
        <v>2000000</v>
      </c>
      <c r="T172" s="26"/>
      <c r="U172" s="26">
        <f t="shared" si="48"/>
        <v>0</v>
      </c>
      <c r="V172" s="26"/>
      <c r="W172" s="26">
        <f t="shared" si="46"/>
        <v>2000000</v>
      </c>
      <c r="X172" s="16" t="s">
        <v>149</v>
      </c>
      <c r="Y172" s="5" t="s">
        <v>161</v>
      </c>
      <c r="Z172" s="5">
        <v>1</v>
      </c>
      <c r="AA172" s="5" t="s">
        <v>166</v>
      </c>
      <c r="AB172" s="17">
        <v>0</v>
      </c>
      <c r="AC172" s="27">
        <f t="shared" si="40"/>
        <v>2000000</v>
      </c>
      <c r="AD172" s="28">
        <f t="shared" si="41"/>
        <v>2000000</v>
      </c>
    </row>
    <row r="173" spans="1:30" x14ac:dyDescent="0.25">
      <c r="A173" s="37">
        <v>363</v>
      </c>
      <c r="B173" s="37">
        <v>383</v>
      </c>
      <c r="C173" s="5" t="s">
        <v>184</v>
      </c>
      <c r="D173" s="5" t="s">
        <v>45</v>
      </c>
      <c r="E173" s="26">
        <v>0</v>
      </c>
      <c r="F173" s="26"/>
      <c r="G173" s="26">
        <f t="shared" si="42"/>
        <v>0</v>
      </c>
      <c r="H173" s="26">
        <v>59000000</v>
      </c>
      <c r="I173" s="26">
        <f t="shared" si="43"/>
        <v>59000000</v>
      </c>
      <c r="J173" s="26" t="s">
        <v>116</v>
      </c>
      <c r="K173" s="26" t="s">
        <v>129</v>
      </c>
      <c r="L173" s="5">
        <v>0</v>
      </c>
      <c r="M173" s="5" t="s">
        <v>117</v>
      </c>
      <c r="N173" s="5" t="s">
        <v>134</v>
      </c>
      <c r="O173" s="5">
        <v>22200000</v>
      </c>
      <c r="P173" s="5">
        <v>0</v>
      </c>
      <c r="Q173" s="26">
        <f t="shared" si="44"/>
        <v>59000000</v>
      </c>
      <c r="R173" s="26">
        <f t="shared" si="45"/>
        <v>59000000</v>
      </c>
      <c r="S173" s="26">
        <f t="shared" si="47"/>
        <v>59000000</v>
      </c>
      <c r="T173" s="26"/>
      <c r="U173" s="26">
        <f t="shared" si="48"/>
        <v>0</v>
      </c>
      <c r="V173" s="26"/>
      <c r="W173" s="26">
        <f t="shared" si="46"/>
        <v>59000000</v>
      </c>
      <c r="X173" s="16" t="s">
        <v>148</v>
      </c>
      <c r="Y173" s="5" t="s">
        <v>162</v>
      </c>
      <c r="Z173" s="5">
        <v>1</v>
      </c>
      <c r="AA173" s="5" t="s">
        <v>166</v>
      </c>
      <c r="AB173" s="17">
        <v>0</v>
      </c>
      <c r="AC173" s="27">
        <f t="shared" si="40"/>
        <v>59000000</v>
      </c>
      <c r="AD173" s="28">
        <f t="shared" si="41"/>
        <v>59000000</v>
      </c>
    </row>
    <row r="174" spans="1:30" x14ac:dyDescent="0.25">
      <c r="A174" s="37">
        <v>363</v>
      </c>
      <c r="B174" s="37">
        <v>383</v>
      </c>
      <c r="C174" s="5" t="s">
        <v>184</v>
      </c>
      <c r="D174" s="5" t="s">
        <v>186</v>
      </c>
      <c r="E174" s="26">
        <v>0</v>
      </c>
      <c r="F174" s="9"/>
      <c r="G174" s="26">
        <f t="shared" si="42"/>
        <v>0</v>
      </c>
      <c r="H174" s="9">
        <v>567708536</v>
      </c>
      <c r="I174" s="26">
        <f t="shared" si="43"/>
        <v>567708536</v>
      </c>
      <c r="J174" s="26" t="s">
        <v>116</v>
      </c>
      <c r="K174" s="26" t="s">
        <v>129</v>
      </c>
      <c r="L174" s="5">
        <v>0</v>
      </c>
      <c r="M174" s="5" t="s">
        <v>117</v>
      </c>
      <c r="N174" s="5" t="s">
        <v>134</v>
      </c>
      <c r="O174" s="5">
        <v>22200000</v>
      </c>
      <c r="P174" s="5">
        <v>0</v>
      </c>
      <c r="Q174" s="26">
        <f t="shared" si="44"/>
        <v>567708536</v>
      </c>
      <c r="R174" s="26">
        <f t="shared" si="45"/>
        <v>567708536</v>
      </c>
      <c r="S174" s="26">
        <f t="shared" si="47"/>
        <v>567708536</v>
      </c>
      <c r="T174" s="26"/>
      <c r="U174" s="26">
        <f t="shared" si="48"/>
        <v>0</v>
      </c>
      <c r="V174" s="26"/>
      <c r="W174" s="26">
        <f t="shared" si="46"/>
        <v>567708536</v>
      </c>
      <c r="X174" s="16" t="s">
        <v>146</v>
      </c>
      <c r="Y174" s="5" t="s">
        <v>150</v>
      </c>
      <c r="Z174" s="5">
        <v>1</v>
      </c>
      <c r="AA174" s="5" t="s">
        <v>166</v>
      </c>
      <c r="AB174" s="17">
        <v>0</v>
      </c>
      <c r="AC174" s="27">
        <f t="shared" si="40"/>
        <v>567708536</v>
      </c>
      <c r="AD174" s="28">
        <f t="shared" si="41"/>
        <v>567708536</v>
      </c>
    </row>
    <row r="175" spans="1:30" x14ac:dyDescent="0.25">
      <c r="A175" s="37">
        <v>363</v>
      </c>
      <c r="B175" s="37">
        <v>383</v>
      </c>
      <c r="C175" s="5" t="s">
        <v>184</v>
      </c>
      <c r="D175" s="5" t="s">
        <v>187</v>
      </c>
      <c r="E175" s="26">
        <v>0</v>
      </c>
      <c r="F175" s="9"/>
      <c r="G175" s="26">
        <f t="shared" si="42"/>
        <v>0</v>
      </c>
      <c r="H175" s="9">
        <v>415109580</v>
      </c>
      <c r="I175" s="26">
        <f t="shared" si="43"/>
        <v>415109580</v>
      </c>
      <c r="J175" s="26" t="s">
        <v>116</v>
      </c>
      <c r="K175" s="26" t="s">
        <v>129</v>
      </c>
      <c r="L175" s="5">
        <v>0</v>
      </c>
      <c r="M175" s="5" t="s">
        <v>117</v>
      </c>
      <c r="N175" s="5" t="s">
        <v>134</v>
      </c>
      <c r="O175" s="5">
        <v>22200000</v>
      </c>
      <c r="P175" s="5">
        <v>0</v>
      </c>
      <c r="Q175" s="26">
        <f t="shared" si="44"/>
        <v>415109580</v>
      </c>
      <c r="R175" s="26">
        <f t="shared" si="45"/>
        <v>415109580</v>
      </c>
      <c r="S175" s="26">
        <f t="shared" si="47"/>
        <v>415109580</v>
      </c>
      <c r="T175" s="26"/>
      <c r="U175" s="26">
        <f t="shared" si="48"/>
        <v>0</v>
      </c>
      <c r="V175" s="26"/>
      <c r="W175" s="26">
        <f t="shared" si="46"/>
        <v>415109580</v>
      </c>
      <c r="X175" s="16" t="s">
        <v>148</v>
      </c>
      <c r="Y175" s="5" t="s">
        <v>162</v>
      </c>
      <c r="Z175" s="5">
        <v>1</v>
      </c>
      <c r="AA175" s="5" t="s">
        <v>166</v>
      </c>
      <c r="AB175" s="17">
        <v>0</v>
      </c>
      <c r="AC175" s="27">
        <f t="shared" si="40"/>
        <v>415109580</v>
      </c>
      <c r="AD175" s="28">
        <f t="shared" si="41"/>
        <v>415109580</v>
      </c>
    </row>
    <row r="176" spans="1:30" x14ac:dyDescent="0.25">
      <c r="A176" s="34" t="s">
        <v>48</v>
      </c>
      <c r="B176" s="34">
        <v>371</v>
      </c>
      <c r="C176" s="5" t="s">
        <v>13</v>
      </c>
      <c r="D176" s="5" t="s">
        <v>47</v>
      </c>
      <c r="E176" s="26">
        <v>75268626.689999998</v>
      </c>
      <c r="F176" s="26">
        <v>15726000</v>
      </c>
      <c r="G176" s="26">
        <f t="shared" si="42"/>
        <v>59542626.689999998</v>
      </c>
      <c r="H176" s="11"/>
      <c r="I176" s="26">
        <f t="shared" si="43"/>
        <v>59542626.689999998</v>
      </c>
      <c r="J176" s="7" t="s">
        <v>122</v>
      </c>
      <c r="K176" s="7" t="s">
        <v>126</v>
      </c>
      <c r="L176" s="5">
        <v>0</v>
      </c>
      <c r="M176" s="5" t="s">
        <v>123</v>
      </c>
      <c r="N176" s="5" t="s">
        <v>132</v>
      </c>
      <c r="O176" s="5">
        <v>96300000</v>
      </c>
      <c r="P176" s="5">
        <v>0</v>
      </c>
      <c r="Q176" s="26">
        <f t="shared" si="44"/>
        <v>59542626.689999998</v>
      </c>
      <c r="R176" s="26">
        <f t="shared" si="45"/>
        <v>59542626.689999998</v>
      </c>
      <c r="S176" s="26">
        <f t="shared" si="47"/>
        <v>0</v>
      </c>
      <c r="T176" s="26"/>
      <c r="U176" s="26">
        <f t="shared" si="48"/>
        <v>59542626.689999998</v>
      </c>
      <c r="V176" s="26"/>
      <c r="W176" s="26">
        <f t="shared" si="46"/>
        <v>59542626.689999998</v>
      </c>
      <c r="X176" s="5" t="s">
        <v>141</v>
      </c>
      <c r="Y176" s="5" t="s">
        <v>154</v>
      </c>
      <c r="Z176" s="5">
        <v>1</v>
      </c>
      <c r="AA176" s="5" t="s">
        <v>166</v>
      </c>
      <c r="AB176" s="17">
        <v>0</v>
      </c>
      <c r="AC176" s="27">
        <f t="shared" si="40"/>
        <v>59542626.689999998</v>
      </c>
      <c r="AD176" s="28">
        <f t="shared" si="41"/>
        <v>59542626.689999998</v>
      </c>
    </row>
    <row r="177" spans="1:30" x14ac:dyDescent="0.25">
      <c r="A177" s="34" t="s">
        <v>48</v>
      </c>
      <c r="B177" s="34">
        <v>371</v>
      </c>
      <c r="C177" s="5" t="s">
        <v>13</v>
      </c>
      <c r="D177" s="5" t="s">
        <v>50</v>
      </c>
      <c r="E177" s="26">
        <v>1951373.31</v>
      </c>
      <c r="F177" s="26"/>
      <c r="G177" s="26">
        <f t="shared" si="42"/>
        <v>1951373.31</v>
      </c>
      <c r="H177" s="26"/>
      <c r="I177" s="26">
        <f t="shared" si="43"/>
        <v>1951373.31</v>
      </c>
      <c r="J177" s="7" t="s">
        <v>122</v>
      </c>
      <c r="K177" s="7" t="s">
        <v>126</v>
      </c>
      <c r="L177" s="5">
        <v>0</v>
      </c>
      <c r="M177" s="5" t="s">
        <v>123</v>
      </c>
      <c r="N177" s="5" t="s">
        <v>132</v>
      </c>
      <c r="O177" s="5">
        <v>96300000</v>
      </c>
      <c r="P177" s="5">
        <v>0</v>
      </c>
      <c r="Q177" s="26">
        <f t="shared" si="44"/>
        <v>1951373.31</v>
      </c>
      <c r="R177" s="26">
        <f t="shared" si="45"/>
        <v>1951373.31</v>
      </c>
      <c r="S177" s="26">
        <f t="shared" si="47"/>
        <v>0</v>
      </c>
      <c r="T177" s="26"/>
      <c r="U177" s="26">
        <f t="shared" si="48"/>
        <v>1951373.31</v>
      </c>
      <c r="V177" s="26"/>
      <c r="W177" s="26">
        <f t="shared" si="46"/>
        <v>1951373.31</v>
      </c>
      <c r="X177" s="16" t="s">
        <v>146</v>
      </c>
      <c r="Y177" s="5" t="s">
        <v>150</v>
      </c>
      <c r="Z177" s="5">
        <v>1</v>
      </c>
      <c r="AA177" s="5" t="s">
        <v>166</v>
      </c>
      <c r="AB177" s="17">
        <v>0</v>
      </c>
      <c r="AC177" s="27">
        <f t="shared" si="40"/>
        <v>1951373.31</v>
      </c>
      <c r="AD177" s="28">
        <f t="shared" si="41"/>
        <v>1951373.31</v>
      </c>
    </row>
    <row r="178" spans="1:30" x14ac:dyDescent="0.25">
      <c r="A178" s="34" t="s">
        <v>48</v>
      </c>
      <c r="B178" s="34">
        <v>371</v>
      </c>
      <c r="C178" s="5" t="s">
        <v>13</v>
      </c>
      <c r="D178" s="5" t="s">
        <v>27</v>
      </c>
      <c r="E178" s="26">
        <v>22900000</v>
      </c>
      <c r="F178" s="26"/>
      <c r="G178" s="26">
        <f t="shared" si="42"/>
        <v>22900000</v>
      </c>
      <c r="H178" s="26"/>
      <c r="I178" s="26">
        <f t="shared" si="43"/>
        <v>22900000</v>
      </c>
      <c r="J178" s="7" t="s">
        <v>122</v>
      </c>
      <c r="K178" s="7" t="s">
        <v>126</v>
      </c>
      <c r="L178" s="5">
        <v>0</v>
      </c>
      <c r="M178" s="5" t="s">
        <v>123</v>
      </c>
      <c r="N178" s="5" t="s">
        <v>132</v>
      </c>
      <c r="O178" s="5">
        <v>96300000</v>
      </c>
      <c r="P178" s="5">
        <v>0</v>
      </c>
      <c r="Q178" s="26">
        <f t="shared" si="44"/>
        <v>22900000</v>
      </c>
      <c r="R178" s="26">
        <f t="shared" si="45"/>
        <v>22900000</v>
      </c>
      <c r="S178" s="26">
        <f t="shared" si="47"/>
        <v>0</v>
      </c>
      <c r="T178" s="26"/>
      <c r="U178" s="26">
        <f t="shared" si="48"/>
        <v>22900000</v>
      </c>
      <c r="V178" s="26"/>
      <c r="W178" s="26">
        <f t="shared" si="46"/>
        <v>22900000</v>
      </c>
      <c r="X178" s="16" t="s">
        <v>145</v>
      </c>
      <c r="Y178" s="5" t="s">
        <v>156</v>
      </c>
      <c r="Z178" s="5">
        <v>1</v>
      </c>
      <c r="AA178" s="5" t="s">
        <v>166</v>
      </c>
      <c r="AB178" s="17">
        <v>0</v>
      </c>
      <c r="AC178" s="27">
        <f t="shared" si="40"/>
        <v>22900000</v>
      </c>
      <c r="AD178" s="28">
        <f t="shared" si="41"/>
        <v>22900000</v>
      </c>
    </row>
    <row r="179" spans="1:30" x14ac:dyDescent="0.25">
      <c r="A179" s="34" t="s">
        <v>48</v>
      </c>
      <c r="B179" s="34">
        <v>371</v>
      </c>
      <c r="C179" s="5" t="s">
        <v>13</v>
      </c>
      <c r="D179" s="5" t="s">
        <v>32</v>
      </c>
      <c r="E179" s="26">
        <v>1000000</v>
      </c>
      <c r="F179" s="26"/>
      <c r="G179" s="26">
        <f t="shared" si="42"/>
        <v>1000000</v>
      </c>
      <c r="H179" s="26"/>
      <c r="I179" s="26">
        <f t="shared" si="43"/>
        <v>1000000</v>
      </c>
      <c r="J179" s="7" t="s">
        <v>122</v>
      </c>
      <c r="K179" s="7" t="s">
        <v>126</v>
      </c>
      <c r="L179" s="5">
        <v>0</v>
      </c>
      <c r="M179" s="5" t="s">
        <v>123</v>
      </c>
      <c r="N179" s="5" t="s">
        <v>132</v>
      </c>
      <c r="O179" s="5">
        <v>96300000</v>
      </c>
      <c r="P179" s="5">
        <v>0</v>
      </c>
      <c r="Q179" s="26">
        <f t="shared" si="44"/>
        <v>1000000</v>
      </c>
      <c r="R179" s="26">
        <f t="shared" si="45"/>
        <v>1000000</v>
      </c>
      <c r="S179" s="26">
        <f t="shared" si="47"/>
        <v>0</v>
      </c>
      <c r="T179" s="26"/>
      <c r="U179" s="26">
        <f t="shared" si="48"/>
        <v>1000000</v>
      </c>
      <c r="V179" s="26"/>
      <c r="W179" s="26">
        <f t="shared" si="46"/>
        <v>1000000</v>
      </c>
      <c r="X179" s="16" t="s">
        <v>147</v>
      </c>
      <c r="Y179" s="5" t="s">
        <v>160</v>
      </c>
      <c r="Z179" s="5">
        <v>1</v>
      </c>
      <c r="AA179" s="5" t="s">
        <v>166</v>
      </c>
      <c r="AB179" s="17">
        <v>0</v>
      </c>
      <c r="AC179" s="27">
        <f t="shared" si="40"/>
        <v>1000000</v>
      </c>
      <c r="AD179" s="28">
        <f t="shared" si="41"/>
        <v>1000000</v>
      </c>
    </row>
    <row r="180" spans="1:30" x14ac:dyDescent="0.25">
      <c r="A180" s="34" t="s">
        <v>48</v>
      </c>
      <c r="B180" s="34">
        <v>371</v>
      </c>
      <c r="C180" s="5" t="s">
        <v>13</v>
      </c>
      <c r="D180" s="5" t="s">
        <v>43</v>
      </c>
      <c r="E180" s="26">
        <v>388674700</v>
      </c>
      <c r="F180" s="26"/>
      <c r="G180" s="26">
        <f t="shared" si="42"/>
        <v>388674700</v>
      </c>
      <c r="H180" s="26"/>
      <c r="I180" s="26">
        <f t="shared" si="43"/>
        <v>388674700</v>
      </c>
      <c r="J180" s="7" t="s">
        <v>122</v>
      </c>
      <c r="K180" s="7" t="s">
        <v>126</v>
      </c>
      <c r="L180" s="5">
        <v>0</v>
      </c>
      <c r="M180" s="5" t="s">
        <v>123</v>
      </c>
      <c r="N180" s="5" t="s">
        <v>132</v>
      </c>
      <c r="O180" s="5">
        <v>96300000</v>
      </c>
      <c r="P180" s="5">
        <v>0</v>
      </c>
      <c r="Q180" s="26">
        <f t="shared" si="44"/>
        <v>388674700</v>
      </c>
      <c r="R180" s="26">
        <f t="shared" si="45"/>
        <v>388674700</v>
      </c>
      <c r="S180" s="26">
        <f t="shared" si="47"/>
        <v>0</v>
      </c>
      <c r="T180" s="26"/>
      <c r="U180" s="26">
        <f t="shared" si="48"/>
        <v>388674700</v>
      </c>
      <c r="V180" s="26"/>
      <c r="W180" s="26">
        <f t="shared" si="46"/>
        <v>388674700</v>
      </c>
      <c r="X180" s="16" t="s">
        <v>148</v>
      </c>
      <c r="Y180" s="5" t="s">
        <v>162</v>
      </c>
      <c r="Z180" s="5">
        <v>1</v>
      </c>
      <c r="AA180" s="5" t="s">
        <v>166</v>
      </c>
      <c r="AB180" s="17">
        <v>0</v>
      </c>
      <c r="AC180" s="27">
        <f t="shared" si="40"/>
        <v>388674700</v>
      </c>
      <c r="AD180" s="28">
        <f t="shared" si="41"/>
        <v>388674700</v>
      </c>
    </row>
    <row r="181" spans="1:30" x14ac:dyDescent="0.25">
      <c r="A181" s="34" t="s">
        <v>49</v>
      </c>
      <c r="B181" s="34">
        <v>371</v>
      </c>
      <c r="C181" s="5" t="s">
        <v>13</v>
      </c>
      <c r="D181" s="5" t="s">
        <v>47</v>
      </c>
      <c r="E181" s="26">
        <v>241200000.27000001</v>
      </c>
      <c r="F181" s="26"/>
      <c r="G181" s="26">
        <f t="shared" si="42"/>
        <v>241200000.27000001</v>
      </c>
      <c r="H181" s="26">
        <v>0</v>
      </c>
      <c r="I181" s="26">
        <f t="shared" si="43"/>
        <v>241200000.27000001</v>
      </c>
      <c r="J181" s="7" t="s">
        <v>122</v>
      </c>
      <c r="K181" s="7" t="s">
        <v>126</v>
      </c>
      <c r="L181" s="5">
        <v>0</v>
      </c>
      <c r="M181" s="5" t="s">
        <v>123</v>
      </c>
      <c r="N181" s="5" t="s">
        <v>132</v>
      </c>
      <c r="O181" s="5">
        <v>96300000</v>
      </c>
      <c r="P181" s="5">
        <v>0</v>
      </c>
      <c r="Q181" s="26">
        <f t="shared" si="44"/>
        <v>241200000.27000001</v>
      </c>
      <c r="R181" s="26">
        <f t="shared" si="45"/>
        <v>241200000.27000001</v>
      </c>
      <c r="S181" s="26">
        <f t="shared" si="47"/>
        <v>0</v>
      </c>
      <c r="T181" s="26"/>
      <c r="U181" s="26">
        <f t="shared" si="48"/>
        <v>241200000.27000001</v>
      </c>
      <c r="V181" s="26"/>
      <c r="W181" s="26">
        <f t="shared" si="46"/>
        <v>241200000.27000001</v>
      </c>
      <c r="X181" s="5" t="s">
        <v>141</v>
      </c>
      <c r="Y181" s="5" t="s">
        <v>154</v>
      </c>
      <c r="Z181" s="5">
        <v>1</v>
      </c>
      <c r="AA181" s="5" t="s">
        <v>166</v>
      </c>
      <c r="AB181" s="17">
        <v>0</v>
      </c>
      <c r="AC181" s="27">
        <f t="shared" si="40"/>
        <v>241200000.27000001</v>
      </c>
      <c r="AD181" s="28">
        <f t="shared" si="41"/>
        <v>241200000.27000001</v>
      </c>
    </row>
    <row r="182" spans="1:30" x14ac:dyDescent="0.25">
      <c r="A182" s="34" t="s">
        <v>49</v>
      </c>
      <c r="B182" s="34">
        <v>371</v>
      </c>
      <c r="C182" s="5" t="s">
        <v>13</v>
      </c>
      <c r="D182" s="5" t="s">
        <v>50</v>
      </c>
      <c r="E182" s="26">
        <v>3433612.55</v>
      </c>
      <c r="F182" s="26"/>
      <c r="G182" s="26">
        <f t="shared" si="42"/>
        <v>3433612.55</v>
      </c>
      <c r="H182" s="26"/>
      <c r="I182" s="26">
        <f t="shared" si="43"/>
        <v>3433612.55</v>
      </c>
      <c r="J182" s="7" t="s">
        <v>122</v>
      </c>
      <c r="K182" s="7" t="s">
        <v>126</v>
      </c>
      <c r="L182" s="5">
        <v>0</v>
      </c>
      <c r="M182" s="5" t="s">
        <v>123</v>
      </c>
      <c r="N182" s="5" t="s">
        <v>132</v>
      </c>
      <c r="O182" s="5">
        <v>96300000</v>
      </c>
      <c r="P182" s="5">
        <v>0</v>
      </c>
      <c r="Q182" s="26">
        <f t="shared" si="44"/>
        <v>3433612.55</v>
      </c>
      <c r="R182" s="26">
        <f t="shared" si="45"/>
        <v>3433612.55</v>
      </c>
      <c r="S182" s="26">
        <f t="shared" si="47"/>
        <v>0</v>
      </c>
      <c r="T182" s="26"/>
      <c r="U182" s="26">
        <f t="shared" si="48"/>
        <v>3433612.55</v>
      </c>
      <c r="V182" s="26"/>
      <c r="W182" s="26">
        <f t="shared" si="46"/>
        <v>3433612.55</v>
      </c>
      <c r="X182" s="16" t="s">
        <v>146</v>
      </c>
      <c r="Y182" s="5" t="s">
        <v>150</v>
      </c>
      <c r="Z182" s="5">
        <v>1</v>
      </c>
      <c r="AA182" s="5" t="s">
        <v>166</v>
      </c>
      <c r="AB182" s="17">
        <v>0</v>
      </c>
      <c r="AC182" s="27">
        <f t="shared" si="40"/>
        <v>3433612.55</v>
      </c>
      <c r="AD182" s="28">
        <f t="shared" si="41"/>
        <v>3433612.55</v>
      </c>
    </row>
    <row r="183" spans="1:30" x14ac:dyDescent="0.25">
      <c r="A183" s="34" t="s">
        <v>49</v>
      </c>
      <c r="B183" s="34">
        <v>371</v>
      </c>
      <c r="C183" s="5" t="s">
        <v>13</v>
      </c>
      <c r="D183" s="5" t="s">
        <v>27</v>
      </c>
      <c r="E183" s="26">
        <v>0</v>
      </c>
      <c r="F183" s="26"/>
      <c r="G183" s="26">
        <f t="shared" si="42"/>
        <v>0</v>
      </c>
      <c r="H183" s="26"/>
      <c r="I183" s="26">
        <f t="shared" si="43"/>
        <v>0</v>
      </c>
      <c r="J183" s="7" t="s">
        <v>122</v>
      </c>
      <c r="K183" s="7" t="s">
        <v>126</v>
      </c>
      <c r="L183" s="5">
        <v>0</v>
      </c>
      <c r="M183" s="5" t="s">
        <v>123</v>
      </c>
      <c r="N183" s="5" t="s">
        <v>132</v>
      </c>
      <c r="O183" s="5">
        <v>96300000</v>
      </c>
      <c r="P183" s="5">
        <v>0</v>
      </c>
      <c r="Q183" s="26">
        <f t="shared" si="44"/>
        <v>0</v>
      </c>
      <c r="R183" s="26">
        <f t="shared" si="45"/>
        <v>0</v>
      </c>
      <c r="S183" s="26">
        <f t="shared" si="47"/>
        <v>0</v>
      </c>
      <c r="T183" s="26"/>
      <c r="U183" s="26">
        <f t="shared" si="48"/>
        <v>0</v>
      </c>
      <c r="V183" s="26"/>
      <c r="W183" s="26">
        <f t="shared" si="46"/>
        <v>0</v>
      </c>
      <c r="X183" s="16" t="s">
        <v>145</v>
      </c>
      <c r="Y183" s="5" t="s">
        <v>156</v>
      </c>
      <c r="Z183" s="5">
        <v>1</v>
      </c>
      <c r="AA183" s="5" t="s">
        <v>166</v>
      </c>
      <c r="AB183" s="17">
        <v>0</v>
      </c>
      <c r="AC183" s="27">
        <f t="shared" si="40"/>
        <v>0</v>
      </c>
      <c r="AD183" s="28">
        <f t="shared" si="41"/>
        <v>0</v>
      </c>
    </row>
    <row r="184" spans="1:30" x14ac:dyDescent="0.25">
      <c r="A184" s="34" t="s">
        <v>49</v>
      </c>
      <c r="B184" s="34">
        <v>371</v>
      </c>
      <c r="C184" s="5" t="s">
        <v>13</v>
      </c>
      <c r="D184" s="5" t="s">
        <v>32</v>
      </c>
      <c r="E184" s="26">
        <v>436203137.44999999</v>
      </c>
      <c r="F184" s="26"/>
      <c r="G184" s="26">
        <f t="shared" si="42"/>
        <v>436203137.44999999</v>
      </c>
      <c r="H184" s="26"/>
      <c r="I184" s="26">
        <f t="shared" si="43"/>
        <v>436203137.44999999</v>
      </c>
      <c r="J184" s="7" t="s">
        <v>122</v>
      </c>
      <c r="K184" s="7" t="s">
        <v>126</v>
      </c>
      <c r="L184" s="5">
        <v>0</v>
      </c>
      <c r="M184" s="5" t="s">
        <v>123</v>
      </c>
      <c r="N184" s="5" t="s">
        <v>132</v>
      </c>
      <c r="O184" s="5">
        <v>96300000</v>
      </c>
      <c r="P184" s="5">
        <v>0</v>
      </c>
      <c r="Q184" s="26">
        <f t="shared" si="44"/>
        <v>436203137.44999999</v>
      </c>
      <c r="R184" s="26">
        <f t="shared" si="45"/>
        <v>436203137.44999999</v>
      </c>
      <c r="S184" s="26">
        <f t="shared" si="47"/>
        <v>0</v>
      </c>
      <c r="T184" s="26"/>
      <c r="U184" s="26">
        <f t="shared" si="48"/>
        <v>436203137.44999999</v>
      </c>
      <c r="V184" s="26"/>
      <c r="W184" s="26">
        <f t="shared" si="46"/>
        <v>436203137.44999999</v>
      </c>
      <c r="X184" s="16" t="s">
        <v>147</v>
      </c>
      <c r="Y184" s="5" t="s">
        <v>160</v>
      </c>
      <c r="Z184" s="5">
        <v>1</v>
      </c>
      <c r="AA184" s="5" t="s">
        <v>166</v>
      </c>
      <c r="AB184" s="17">
        <v>0</v>
      </c>
      <c r="AC184" s="27">
        <f t="shared" si="40"/>
        <v>436203137.44999999</v>
      </c>
      <c r="AD184" s="28">
        <f t="shared" si="41"/>
        <v>436203137.44999999</v>
      </c>
    </row>
    <row r="185" spans="1:30" x14ac:dyDescent="0.25">
      <c r="A185" s="34" t="s">
        <v>49</v>
      </c>
      <c r="B185" s="34">
        <v>371</v>
      </c>
      <c r="C185" s="5" t="s">
        <v>13</v>
      </c>
      <c r="D185" s="5" t="s">
        <v>51</v>
      </c>
      <c r="E185" s="26">
        <v>120000000</v>
      </c>
      <c r="F185" s="26"/>
      <c r="G185" s="26">
        <f t="shared" si="42"/>
        <v>120000000</v>
      </c>
      <c r="H185" s="26"/>
      <c r="I185" s="26">
        <f t="shared" si="43"/>
        <v>120000000</v>
      </c>
      <c r="J185" s="7" t="s">
        <v>122</v>
      </c>
      <c r="K185" s="7" t="s">
        <v>126</v>
      </c>
      <c r="L185" s="5">
        <v>0</v>
      </c>
      <c r="M185" s="5" t="s">
        <v>123</v>
      </c>
      <c r="N185" s="5" t="s">
        <v>132</v>
      </c>
      <c r="O185" s="5">
        <v>96300000</v>
      </c>
      <c r="P185" s="5">
        <v>0</v>
      </c>
      <c r="Q185" s="26">
        <f t="shared" si="44"/>
        <v>120000000</v>
      </c>
      <c r="R185" s="26">
        <f t="shared" si="45"/>
        <v>120000000</v>
      </c>
      <c r="S185" s="26">
        <f t="shared" si="47"/>
        <v>0</v>
      </c>
      <c r="T185" s="26"/>
      <c r="U185" s="26">
        <f t="shared" si="48"/>
        <v>120000000</v>
      </c>
      <c r="V185" s="26"/>
      <c r="W185" s="26">
        <f t="shared" si="46"/>
        <v>120000000</v>
      </c>
      <c r="X185" s="16" t="s">
        <v>143</v>
      </c>
      <c r="Y185" s="5" t="s">
        <v>163</v>
      </c>
      <c r="Z185" s="5">
        <v>1</v>
      </c>
      <c r="AA185" s="5" t="s">
        <v>166</v>
      </c>
      <c r="AB185" s="17">
        <v>0</v>
      </c>
      <c r="AC185" s="27">
        <f t="shared" si="40"/>
        <v>120000000</v>
      </c>
      <c r="AD185" s="28">
        <f t="shared" si="41"/>
        <v>120000000</v>
      </c>
    </row>
    <row r="186" spans="1:30" x14ac:dyDescent="0.25">
      <c r="A186" s="34" t="s">
        <v>49</v>
      </c>
      <c r="B186" s="34">
        <v>371</v>
      </c>
      <c r="C186" s="5" t="s">
        <v>13</v>
      </c>
      <c r="D186" s="5" t="s">
        <v>43</v>
      </c>
      <c r="E186" s="26">
        <v>61000000</v>
      </c>
      <c r="F186" s="26"/>
      <c r="G186" s="26">
        <f t="shared" si="42"/>
        <v>61000000</v>
      </c>
      <c r="H186" s="26"/>
      <c r="I186" s="26">
        <f t="shared" si="43"/>
        <v>61000000</v>
      </c>
      <c r="J186" s="7" t="s">
        <v>122</v>
      </c>
      <c r="K186" s="7" t="s">
        <v>126</v>
      </c>
      <c r="L186" s="5">
        <v>0</v>
      </c>
      <c r="M186" s="5" t="s">
        <v>123</v>
      </c>
      <c r="N186" s="5" t="s">
        <v>132</v>
      </c>
      <c r="O186" s="5">
        <v>96300000</v>
      </c>
      <c r="P186" s="5">
        <v>0</v>
      </c>
      <c r="Q186" s="26">
        <f t="shared" si="44"/>
        <v>61000000</v>
      </c>
      <c r="R186" s="26">
        <f t="shared" si="45"/>
        <v>61000000</v>
      </c>
      <c r="S186" s="26">
        <f t="shared" si="47"/>
        <v>0</v>
      </c>
      <c r="T186" s="26"/>
      <c r="U186" s="26">
        <f t="shared" si="48"/>
        <v>61000000</v>
      </c>
      <c r="V186" s="26"/>
      <c r="W186" s="26">
        <f t="shared" si="46"/>
        <v>61000000</v>
      </c>
      <c r="X186" s="16" t="s">
        <v>148</v>
      </c>
      <c r="Y186" s="5" t="s">
        <v>162</v>
      </c>
      <c r="Z186" s="5">
        <v>1</v>
      </c>
      <c r="AA186" s="5" t="s">
        <v>166</v>
      </c>
      <c r="AB186" s="17">
        <v>0</v>
      </c>
      <c r="AC186" s="27">
        <f t="shared" si="40"/>
        <v>61000000</v>
      </c>
      <c r="AD186" s="28">
        <f t="shared" si="41"/>
        <v>61000000</v>
      </c>
    </row>
    <row r="187" spans="1:30" x14ac:dyDescent="0.25">
      <c r="A187" s="34" t="s">
        <v>49</v>
      </c>
      <c r="B187" s="34">
        <v>371</v>
      </c>
      <c r="C187" s="5" t="s">
        <v>13</v>
      </c>
      <c r="D187" s="5" t="s">
        <v>45</v>
      </c>
      <c r="E187" s="26">
        <v>0</v>
      </c>
      <c r="F187" s="26"/>
      <c r="G187" s="26">
        <f t="shared" si="42"/>
        <v>0</v>
      </c>
      <c r="H187" s="26"/>
      <c r="I187" s="26">
        <f t="shared" si="43"/>
        <v>0</v>
      </c>
      <c r="J187" s="7" t="s">
        <v>122</v>
      </c>
      <c r="K187" s="7" t="s">
        <v>126</v>
      </c>
      <c r="L187" s="5">
        <v>0</v>
      </c>
      <c r="M187" s="5" t="s">
        <v>123</v>
      </c>
      <c r="N187" s="5" t="s">
        <v>132</v>
      </c>
      <c r="O187" s="5">
        <v>96300000</v>
      </c>
      <c r="P187" s="5">
        <v>0</v>
      </c>
      <c r="Q187" s="26">
        <f t="shared" si="44"/>
        <v>0</v>
      </c>
      <c r="R187" s="26">
        <f t="shared" si="45"/>
        <v>0</v>
      </c>
      <c r="S187" s="26">
        <f t="shared" si="47"/>
        <v>0</v>
      </c>
      <c r="T187" s="26"/>
      <c r="U187" s="26">
        <f t="shared" si="48"/>
        <v>0</v>
      </c>
      <c r="V187" s="26"/>
      <c r="W187" s="26">
        <f t="shared" si="46"/>
        <v>0</v>
      </c>
      <c r="X187" s="16" t="s">
        <v>148</v>
      </c>
      <c r="Y187" s="5" t="s">
        <v>162</v>
      </c>
      <c r="Z187" s="5">
        <v>1</v>
      </c>
      <c r="AA187" s="5" t="s">
        <v>166</v>
      </c>
      <c r="AB187" s="17">
        <v>0</v>
      </c>
      <c r="AC187" s="27">
        <f t="shared" si="40"/>
        <v>0</v>
      </c>
      <c r="AD187" s="28">
        <f t="shared" si="41"/>
        <v>0</v>
      </c>
    </row>
    <row r="188" spans="1:30" ht="15.6" customHeight="1" x14ac:dyDescent="0.25">
      <c r="A188" s="34" t="s">
        <v>49</v>
      </c>
      <c r="B188" s="34">
        <v>371</v>
      </c>
      <c r="C188" s="5" t="s">
        <v>13</v>
      </c>
      <c r="D188" s="5" t="s">
        <v>44</v>
      </c>
      <c r="E188" s="26">
        <v>0</v>
      </c>
      <c r="F188" s="26"/>
      <c r="G188" s="26">
        <f t="shared" si="42"/>
        <v>0</v>
      </c>
      <c r="H188" s="26"/>
      <c r="I188" s="26">
        <f t="shared" si="43"/>
        <v>0</v>
      </c>
      <c r="J188" s="7" t="s">
        <v>122</v>
      </c>
      <c r="K188" s="7" t="s">
        <v>126</v>
      </c>
      <c r="L188" s="5">
        <v>0</v>
      </c>
      <c r="M188" s="5" t="s">
        <v>123</v>
      </c>
      <c r="N188" s="5" t="s">
        <v>132</v>
      </c>
      <c r="O188" s="5">
        <v>96300000</v>
      </c>
      <c r="P188" s="5">
        <v>0</v>
      </c>
      <c r="Q188" s="26">
        <f t="shared" si="44"/>
        <v>0</v>
      </c>
      <c r="R188" s="26">
        <f t="shared" si="45"/>
        <v>0</v>
      </c>
      <c r="S188" s="26">
        <f t="shared" si="47"/>
        <v>0</v>
      </c>
      <c r="T188" s="26"/>
      <c r="U188" s="26">
        <f t="shared" si="48"/>
        <v>0</v>
      </c>
      <c r="V188" s="26"/>
      <c r="W188" s="26">
        <f t="shared" si="46"/>
        <v>0</v>
      </c>
      <c r="X188" s="16" t="s">
        <v>149</v>
      </c>
      <c r="Y188" s="5" t="s">
        <v>161</v>
      </c>
      <c r="Z188" s="5">
        <v>1</v>
      </c>
      <c r="AA188" s="5" t="s">
        <v>166</v>
      </c>
      <c r="AB188" s="17">
        <v>0</v>
      </c>
      <c r="AC188" s="27">
        <f t="shared" si="40"/>
        <v>0</v>
      </c>
      <c r="AD188" s="28">
        <f t="shared" si="41"/>
        <v>0</v>
      </c>
    </row>
    <row r="189" spans="1:30" ht="15.6" customHeight="1" x14ac:dyDescent="0.25">
      <c r="A189" s="34" t="s">
        <v>188</v>
      </c>
      <c r="B189" s="34">
        <v>371</v>
      </c>
      <c r="C189" s="5" t="s">
        <v>13</v>
      </c>
      <c r="D189" s="5" t="s">
        <v>47</v>
      </c>
      <c r="E189" s="26"/>
      <c r="F189" s="26"/>
      <c r="G189" s="26">
        <f t="shared" si="42"/>
        <v>0</v>
      </c>
      <c r="H189" s="26">
        <v>1917328763</v>
      </c>
      <c r="I189" s="26">
        <f t="shared" si="43"/>
        <v>1917328763</v>
      </c>
      <c r="J189" s="7" t="s">
        <v>122</v>
      </c>
      <c r="K189" s="7" t="s">
        <v>126</v>
      </c>
      <c r="L189" s="5">
        <v>0</v>
      </c>
      <c r="M189" s="5" t="s">
        <v>123</v>
      </c>
      <c r="N189" s="5" t="s">
        <v>132</v>
      </c>
      <c r="O189" s="5">
        <v>96300000</v>
      </c>
      <c r="P189" s="5">
        <v>0</v>
      </c>
      <c r="Q189" s="26">
        <f t="shared" si="44"/>
        <v>1917328763</v>
      </c>
      <c r="R189" s="26">
        <f t="shared" si="45"/>
        <v>1917328763</v>
      </c>
      <c r="S189" s="26">
        <f t="shared" si="47"/>
        <v>1917328763</v>
      </c>
      <c r="T189" s="26"/>
      <c r="U189" s="26">
        <f t="shared" si="48"/>
        <v>0</v>
      </c>
      <c r="V189" s="26"/>
      <c r="W189" s="26">
        <f t="shared" si="46"/>
        <v>1917328763</v>
      </c>
      <c r="X189" s="5" t="s">
        <v>141</v>
      </c>
      <c r="Y189" s="5" t="s">
        <v>154</v>
      </c>
      <c r="Z189" s="5">
        <v>1</v>
      </c>
      <c r="AA189" s="5" t="s">
        <v>166</v>
      </c>
      <c r="AB189" s="17">
        <v>0</v>
      </c>
      <c r="AC189" s="27">
        <f t="shared" si="40"/>
        <v>1917328763</v>
      </c>
      <c r="AD189" s="28">
        <f t="shared" si="41"/>
        <v>1917328763</v>
      </c>
    </row>
    <row r="190" spans="1:30" ht="15.6" customHeight="1" x14ac:dyDescent="0.25">
      <c r="A190" s="34">
        <v>384</v>
      </c>
      <c r="B190" s="34">
        <v>384</v>
      </c>
      <c r="C190" s="5" t="s">
        <v>246</v>
      </c>
      <c r="D190" s="5" t="s">
        <v>47</v>
      </c>
      <c r="E190" s="26">
        <v>0</v>
      </c>
      <c r="F190" s="26">
        <v>0</v>
      </c>
      <c r="G190" s="26">
        <f>+E190-F190</f>
        <v>0</v>
      </c>
      <c r="H190" s="26">
        <v>27000000</v>
      </c>
      <c r="I190" s="26">
        <f>+G190+H190</f>
        <v>27000000</v>
      </c>
      <c r="J190" s="7" t="s">
        <v>122</v>
      </c>
      <c r="K190" s="7" t="s">
        <v>126</v>
      </c>
      <c r="L190" s="5">
        <v>0</v>
      </c>
      <c r="M190" s="5" t="s">
        <v>123</v>
      </c>
      <c r="N190" s="5" t="s">
        <v>132</v>
      </c>
      <c r="O190" s="5">
        <v>96300000</v>
      </c>
      <c r="P190" s="5">
        <v>0</v>
      </c>
      <c r="Q190" s="26">
        <f>+I190</f>
        <v>27000000</v>
      </c>
      <c r="R190" s="26">
        <f>+Q190</f>
        <v>27000000</v>
      </c>
      <c r="S190" s="26">
        <f>+H190</f>
        <v>27000000</v>
      </c>
      <c r="T190" s="26"/>
      <c r="U190" s="26">
        <f>+G190</f>
        <v>0</v>
      </c>
      <c r="V190" s="26"/>
      <c r="W190" s="26">
        <f>SUM(S190:V190)</f>
        <v>27000000</v>
      </c>
      <c r="X190" s="5" t="s">
        <v>141</v>
      </c>
      <c r="Y190" s="5" t="s">
        <v>154</v>
      </c>
      <c r="Z190" s="5">
        <v>1</v>
      </c>
      <c r="AA190" s="5" t="s">
        <v>166</v>
      </c>
      <c r="AB190" s="17">
        <v>0</v>
      </c>
      <c r="AC190" s="27">
        <f t="shared" si="40"/>
        <v>27000000</v>
      </c>
      <c r="AD190" s="28">
        <f t="shared" si="41"/>
        <v>27000000</v>
      </c>
    </row>
    <row r="191" spans="1:30" ht="15.6" customHeight="1" x14ac:dyDescent="0.25">
      <c r="A191" s="34">
        <v>384</v>
      </c>
      <c r="B191" s="34">
        <v>384</v>
      </c>
      <c r="C191" s="5" t="s">
        <v>246</v>
      </c>
      <c r="D191" s="5" t="s">
        <v>27</v>
      </c>
      <c r="E191" s="26">
        <v>0</v>
      </c>
      <c r="F191" s="26">
        <v>0</v>
      </c>
      <c r="G191" s="26">
        <f>+E191-F191</f>
        <v>0</v>
      </c>
      <c r="H191" s="26">
        <v>45450000</v>
      </c>
      <c r="I191" s="26">
        <f>+G191+H191</f>
        <v>45450000</v>
      </c>
      <c r="J191" s="7" t="s">
        <v>122</v>
      </c>
      <c r="K191" s="7" t="s">
        <v>126</v>
      </c>
      <c r="L191" s="5">
        <v>0</v>
      </c>
      <c r="M191" s="5" t="s">
        <v>123</v>
      </c>
      <c r="N191" s="5" t="s">
        <v>132</v>
      </c>
      <c r="O191" s="5">
        <v>96300000</v>
      </c>
      <c r="P191" s="5">
        <v>0</v>
      </c>
      <c r="Q191" s="26">
        <f>+I191</f>
        <v>45450000</v>
      </c>
      <c r="R191" s="26">
        <f>+Q191</f>
        <v>45450000</v>
      </c>
      <c r="S191" s="26">
        <f>+H191</f>
        <v>45450000</v>
      </c>
      <c r="T191" s="26"/>
      <c r="U191" s="26">
        <f>+G191</f>
        <v>0</v>
      </c>
      <c r="V191" s="26"/>
      <c r="W191" s="26">
        <f>SUM(S191:V191)</f>
        <v>45450000</v>
      </c>
      <c r="X191" s="16" t="s">
        <v>145</v>
      </c>
      <c r="Y191" s="5" t="s">
        <v>156</v>
      </c>
      <c r="Z191" s="5">
        <v>1</v>
      </c>
      <c r="AA191" s="5" t="s">
        <v>166</v>
      </c>
      <c r="AB191" s="17">
        <v>0</v>
      </c>
      <c r="AC191" s="27">
        <f t="shared" si="40"/>
        <v>45450000</v>
      </c>
      <c r="AD191" s="28">
        <f t="shared" si="41"/>
        <v>45450000</v>
      </c>
    </row>
    <row r="192" spans="1:30" ht="15.6" customHeight="1" x14ac:dyDescent="0.25">
      <c r="A192" s="35">
        <v>305</v>
      </c>
      <c r="B192" s="34">
        <v>305</v>
      </c>
      <c r="C192" s="5" t="s">
        <v>209</v>
      </c>
      <c r="D192" s="5" t="s">
        <v>210</v>
      </c>
      <c r="E192" s="26">
        <v>25399239.000000004</v>
      </c>
      <c r="F192" s="26">
        <v>25399239.000000004</v>
      </c>
      <c r="G192" s="26">
        <f t="shared" ref="G192:G210" si="49">+E192-F192</f>
        <v>0</v>
      </c>
      <c r="H192" s="26"/>
      <c r="I192" s="26">
        <f t="shared" ref="I192:I210" si="50">+G192+H192</f>
        <v>0</v>
      </c>
      <c r="J192" s="7"/>
      <c r="K192" s="7"/>
      <c r="L192" s="5"/>
      <c r="M192" s="5"/>
      <c r="N192" s="5"/>
      <c r="O192" s="5"/>
      <c r="P192" s="5"/>
      <c r="Q192" s="26"/>
      <c r="R192" s="26"/>
      <c r="S192" s="26"/>
      <c r="T192" s="26"/>
      <c r="U192" s="26"/>
      <c r="V192" s="26"/>
      <c r="W192" s="26">
        <f>SUM(W4:W189)</f>
        <v>49733974831.836853</v>
      </c>
      <c r="X192" s="5"/>
      <c r="Y192" s="5"/>
      <c r="Z192" s="5"/>
      <c r="AA192" s="5"/>
      <c r="AB192" s="17"/>
      <c r="AC192" s="27">
        <f>SUM(AC4:AC191)</f>
        <v>49806424831.836853</v>
      </c>
      <c r="AD192" s="28">
        <f t="shared" ref="AD192" si="51">+AC192</f>
        <v>49806424831.836853</v>
      </c>
    </row>
    <row r="193" spans="1:30" ht="15.6" customHeight="1" x14ac:dyDescent="0.25">
      <c r="A193" s="35">
        <v>305</v>
      </c>
      <c r="B193" s="34">
        <v>305</v>
      </c>
      <c r="C193" s="5" t="s">
        <v>209</v>
      </c>
      <c r="D193" s="5" t="s">
        <v>35</v>
      </c>
      <c r="E193" s="26">
        <v>6926361</v>
      </c>
      <c r="F193" s="26">
        <v>6926361</v>
      </c>
      <c r="G193" s="26">
        <f t="shared" si="49"/>
        <v>0</v>
      </c>
      <c r="H193" s="26"/>
      <c r="I193" s="26">
        <f t="shared" si="50"/>
        <v>0</v>
      </c>
      <c r="J193" s="7"/>
      <c r="K193" s="7"/>
      <c r="L193" s="5"/>
      <c r="M193" s="5"/>
      <c r="N193" s="5"/>
      <c r="O193" s="5"/>
      <c r="P193" s="5"/>
      <c r="Q193" s="26"/>
      <c r="R193" s="26"/>
      <c r="S193" s="26"/>
      <c r="T193" s="26"/>
      <c r="U193" s="26"/>
      <c r="V193" s="26"/>
      <c r="W193" s="26"/>
      <c r="X193" s="5"/>
      <c r="Y193" s="5"/>
      <c r="Z193" s="5"/>
      <c r="AA193" s="5"/>
      <c r="AB193" s="17"/>
      <c r="AC193" s="27"/>
      <c r="AD193" s="28"/>
    </row>
    <row r="194" spans="1:30" ht="15.6" customHeight="1" x14ac:dyDescent="0.25">
      <c r="A194" s="35">
        <v>305</v>
      </c>
      <c r="B194" s="34">
        <v>305</v>
      </c>
      <c r="C194" s="5" t="s">
        <v>209</v>
      </c>
      <c r="D194" s="5" t="s">
        <v>211</v>
      </c>
      <c r="E194" s="26">
        <v>67849786</v>
      </c>
      <c r="F194" s="26">
        <v>67849786</v>
      </c>
      <c r="G194" s="26">
        <f t="shared" si="49"/>
        <v>0</v>
      </c>
      <c r="H194" s="26"/>
      <c r="I194" s="26">
        <f t="shared" si="50"/>
        <v>0</v>
      </c>
      <c r="J194" s="7"/>
      <c r="K194" s="7"/>
      <c r="L194" s="5"/>
      <c r="M194" s="5"/>
      <c r="N194" s="5"/>
      <c r="O194" s="5"/>
      <c r="P194" s="5"/>
      <c r="Q194" s="26"/>
      <c r="R194" s="26"/>
      <c r="S194" s="26"/>
      <c r="T194" s="26"/>
      <c r="U194" s="26"/>
      <c r="V194" s="26"/>
      <c r="W194" s="26"/>
      <c r="X194" s="5"/>
      <c r="Y194" s="5"/>
      <c r="Z194" s="5"/>
      <c r="AA194" s="5"/>
      <c r="AB194" s="17"/>
      <c r="AC194" s="27"/>
      <c r="AD194" s="28"/>
    </row>
    <row r="195" spans="1:30" ht="15.6" customHeight="1" x14ac:dyDescent="0.25">
      <c r="A195" s="35">
        <v>305</v>
      </c>
      <c r="B195" s="34">
        <v>305</v>
      </c>
      <c r="C195" s="5" t="s">
        <v>209</v>
      </c>
      <c r="D195" s="5" t="s">
        <v>212</v>
      </c>
      <c r="E195" s="26">
        <v>60421239.99000001</v>
      </c>
      <c r="F195" s="26">
        <v>60421239.99000001</v>
      </c>
      <c r="G195" s="26">
        <f t="shared" si="49"/>
        <v>0</v>
      </c>
      <c r="H195" s="26"/>
      <c r="I195" s="26">
        <f t="shared" si="50"/>
        <v>0</v>
      </c>
      <c r="J195" s="7"/>
      <c r="K195" s="7"/>
      <c r="L195" s="5"/>
      <c r="M195" s="5"/>
      <c r="N195" s="5"/>
      <c r="O195" s="5"/>
      <c r="P195" s="5"/>
      <c r="Q195" s="26"/>
      <c r="R195" s="26"/>
      <c r="S195" s="26"/>
      <c r="T195" s="26"/>
      <c r="U195" s="26"/>
      <c r="V195" s="26"/>
      <c r="W195" s="26"/>
      <c r="X195" s="5"/>
      <c r="Y195" s="5"/>
      <c r="Z195" s="5"/>
      <c r="AA195" s="5"/>
      <c r="AB195" s="17"/>
      <c r="AC195" s="27"/>
      <c r="AD195" s="28"/>
    </row>
    <row r="196" spans="1:30" ht="15.6" customHeight="1" x14ac:dyDescent="0.25">
      <c r="A196" s="35">
        <v>305</v>
      </c>
      <c r="B196" s="34">
        <v>305</v>
      </c>
      <c r="C196" s="5" t="s">
        <v>209</v>
      </c>
      <c r="D196" s="5" t="s">
        <v>45</v>
      </c>
      <c r="E196" s="26">
        <v>30240000</v>
      </c>
      <c r="F196" s="26">
        <v>30240000</v>
      </c>
      <c r="G196" s="26">
        <f t="shared" si="49"/>
        <v>0</v>
      </c>
      <c r="H196" s="26"/>
      <c r="I196" s="26">
        <f t="shared" si="50"/>
        <v>0</v>
      </c>
      <c r="J196" s="7"/>
      <c r="K196" s="7"/>
      <c r="L196" s="5"/>
      <c r="M196" s="5"/>
      <c r="N196" s="5"/>
      <c r="O196" s="5"/>
      <c r="P196" s="5"/>
      <c r="Q196" s="26"/>
      <c r="R196" s="26"/>
      <c r="S196" s="26"/>
      <c r="T196" s="26"/>
      <c r="U196" s="26"/>
      <c r="V196" s="26"/>
      <c r="W196" s="26"/>
      <c r="X196" s="5"/>
      <c r="Y196" s="5"/>
      <c r="Z196" s="5"/>
      <c r="AA196" s="5"/>
      <c r="AB196" s="17"/>
      <c r="AC196" s="27"/>
      <c r="AD196" s="28"/>
    </row>
    <row r="197" spans="1:30" ht="15.6" customHeight="1" x14ac:dyDescent="0.25">
      <c r="A197" s="35">
        <v>305</v>
      </c>
      <c r="B197" s="34">
        <v>305</v>
      </c>
      <c r="C197" s="5" t="s">
        <v>209</v>
      </c>
      <c r="D197" s="5" t="s">
        <v>44</v>
      </c>
      <c r="E197" s="26">
        <v>4200000</v>
      </c>
      <c r="F197" s="26">
        <v>4200000</v>
      </c>
      <c r="G197" s="26">
        <f t="shared" si="49"/>
        <v>0</v>
      </c>
      <c r="H197" s="26"/>
      <c r="I197" s="26">
        <f t="shared" si="50"/>
        <v>0</v>
      </c>
      <c r="J197" s="7"/>
      <c r="K197" s="7"/>
      <c r="L197" s="5"/>
      <c r="M197" s="5"/>
      <c r="N197" s="5"/>
      <c r="O197" s="5"/>
      <c r="P197" s="5"/>
      <c r="Q197" s="26"/>
      <c r="R197" s="26"/>
      <c r="S197" s="26"/>
      <c r="T197" s="26"/>
      <c r="U197" s="26"/>
      <c r="V197" s="26"/>
      <c r="W197" s="26"/>
      <c r="X197" s="5"/>
      <c r="Y197" s="5"/>
      <c r="Z197" s="5"/>
      <c r="AA197" s="5"/>
      <c r="AB197" s="17"/>
      <c r="AC197" s="27"/>
      <c r="AD197" s="28"/>
    </row>
    <row r="198" spans="1:30" ht="15.6" customHeight="1" x14ac:dyDescent="0.25">
      <c r="A198" s="35">
        <v>305</v>
      </c>
      <c r="B198" s="34">
        <v>305</v>
      </c>
      <c r="C198" s="5" t="s">
        <v>209</v>
      </c>
      <c r="D198" s="5" t="s">
        <v>43</v>
      </c>
      <c r="E198" s="26">
        <v>7500000</v>
      </c>
      <c r="F198" s="26">
        <v>7500000</v>
      </c>
      <c r="G198" s="26">
        <f t="shared" si="49"/>
        <v>0</v>
      </c>
      <c r="H198" s="26"/>
      <c r="I198" s="26">
        <f t="shared" si="50"/>
        <v>0</v>
      </c>
      <c r="J198" s="7"/>
      <c r="K198" s="7"/>
      <c r="L198" s="5"/>
      <c r="M198" s="5"/>
      <c r="N198" s="5"/>
      <c r="O198" s="5"/>
      <c r="P198" s="5"/>
      <c r="Q198" s="26"/>
      <c r="R198" s="26"/>
      <c r="S198" s="26"/>
      <c r="T198" s="26"/>
      <c r="U198" s="26"/>
      <c r="V198" s="26"/>
      <c r="W198" s="26"/>
      <c r="X198" s="5"/>
      <c r="Y198" s="5"/>
      <c r="Z198" s="5"/>
      <c r="AA198" s="5"/>
      <c r="AB198" s="17"/>
      <c r="AC198" s="27"/>
      <c r="AD198" s="28"/>
    </row>
    <row r="199" spans="1:30" ht="15.6" customHeight="1" x14ac:dyDescent="0.25">
      <c r="A199" s="35">
        <v>306</v>
      </c>
      <c r="B199" s="34">
        <v>306</v>
      </c>
      <c r="C199" s="5" t="s">
        <v>213</v>
      </c>
      <c r="D199" s="5" t="s">
        <v>210</v>
      </c>
      <c r="E199" s="26">
        <v>24271100</v>
      </c>
      <c r="F199" s="26">
        <v>24271100</v>
      </c>
      <c r="G199" s="26">
        <f t="shared" si="49"/>
        <v>0</v>
      </c>
      <c r="H199" s="26"/>
      <c r="I199" s="26">
        <f t="shared" si="50"/>
        <v>0</v>
      </c>
      <c r="J199" s="7"/>
      <c r="K199" s="7"/>
      <c r="L199" s="5"/>
      <c r="M199" s="5"/>
      <c r="N199" s="5"/>
      <c r="O199" s="5"/>
      <c r="P199" s="5"/>
      <c r="Q199" s="26"/>
      <c r="R199" s="26"/>
      <c r="S199" s="26"/>
      <c r="T199" s="26"/>
      <c r="U199" s="26"/>
      <c r="V199" s="26"/>
      <c r="W199" s="26"/>
      <c r="X199" s="5"/>
      <c r="Y199" s="5"/>
      <c r="Z199" s="5"/>
      <c r="AA199" s="5"/>
      <c r="AB199" s="17"/>
      <c r="AC199" s="27"/>
      <c r="AD199" s="28"/>
    </row>
    <row r="200" spans="1:30" ht="15.6" customHeight="1" x14ac:dyDescent="0.25">
      <c r="A200" s="35">
        <v>306</v>
      </c>
      <c r="B200" s="34">
        <v>306</v>
      </c>
      <c r="C200" s="5" t="s">
        <v>213</v>
      </c>
      <c r="D200" s="5" t="s">
        <v>35</v>
      </c>
      <c r="E200" s="26">
        <v>10380375</v>
      </c>
      <c r="F200" s="26">
        <v>10380375</v>
      </c>
      <c r="G200" s="26">
        <f t="shared" si="49"/>
        <v>0</v>
      </c>
      <c r="H200" s="26"/>
      <c r="I200" s="26">
        <f t="shared" si="50"/>
        <v>0</v>
      </c>
      <c r="J200" s="7"/>
      <c r="K200" s="7"/>
      <c r="L200" s="5"/>
      <c r="M200" s="5"/>
      <c r="N200" s="5"/>
      <c r="O200" s="5"/>
      <c r="P200" s="5"/>
      <c r="Q200" s="26"/>
      <c r="R200" s="26"/>
      <c r="S200" s="26"/>
      <c r="T200" s="26"/>
      <c r="U200" s="26"/>
      <c r="V200" s="26"/>
      <c r="W200" s="26"/>
      <c r="X200" s="5"/>
      <c r="Y200" s="5"/>
      <c r="Z200" s="5"/>
      <c r="AA200" s="5"/>
      <c r="AB200" s="17"/>
      <c r="AC200" s="27"/>
      <c r="AD200" s="28"/>
    </row>
    <row r="201" spans="1:30" ht="15.6" customHeight="1" x14ac:dyDescent="0.25">
      <c r="A201" s="35">
        <v>306</v>
      </c>
      <c r="B201" s="34">
        <v>306</v>
      </c>
      <c r="C201" s="5" t="s">
        <v>213</v>
      </c>
      <c r="D201" s="5" t="s">
        <v>214</v>
      </c>
      <c r="E201" s="26"/>
      <c r="F201" s="26"/>
      <c r="G201" s="26">
        <f t="shared" si="49"/>
        <v>0</v>
      </c>
      <c r="H201" s="26"/>
      <c r="I201" s="26">
        <f t="shared" si="50"/>
        <v>0</v>
      </c>
      <c r="J201" s="7"/>
      <c r="K201" s="7"/>
      <c r="L201" s="5"/>
      <c r="M201" s="5"/>
      <c r="N201" s="5"/>
      <c r="O201" s="5"/>
      <c r="P201" s="5"/>
      <c r="Q201" s="26"/>
      <c r="R201" s="26"/>
      <c r="S201" s="26"/>
      <c r="T201" s="26"/>
      <c r="U201" s="26"/>
      <c r="V201" s="26"/>
      <c r="W201" s="26"/>
      <c r="X201" s="5"/>
      <c r="Y201" s="5"/>
      <c r="Z201" s="5"/>
      <c r="AA201" s="5"/>
      <c r="AB201" s="17"/>
      <c r="AC201" s="27"/>
      <c r="AD201" s="28"/>
    </row>
    <row r="202" spans="1:30" ht="15.6" customHeight="1" x14ac:dyDescent="0.25">
      <c r="A202" s="35">
        <v>306</v>
      </c>
      <c r="B202" s="34">
        <v>306</v>
      </c>
      <c r="C202" s="5" t="s">
        <v>213</v>
      </c>
      <c r="D202" s="5" t="s">
        <v>212</v>
      </c>
      <c r="E202" s="26">
        <v>48861329.960000001</v>
      </c>
      <c r="F202" s="26">
        <v>48861329.960000001</v>
      </c>
      <c r="G202" s="26">
        <f t="shared" si="49"/>
        <v>0</v>
      </c>
      <c r="H202" s="26"/>
      <c r="I202" s="26">
        <f t="shared" si="50"/>
        <v>0</v>
      </c>
      <c r="J202" s="7"/>
      <c r="K202" s="7"/>
      <c r="L202" s="5"/>
      <c r="M202" s="5"/>
      <c r="N202" s="5"/>
      <c r="O202" s="5"/>
      <c r="P202" s="5"/>
      <c r="Q202" s="26"/>
      <c r="R202" s="26"/>
      <c r="S202" s="26"/>
      <c r="T202" s="26"/>
      <c r="U202" s="26"/>
      <c r="V202" s="26"/>
      <c r="W202" s="26"/>
      <c r="X202" s="5"/>
      <c r="Y202" s="5"/>
      <c r="Z202" s="5"/>
      <c r="AA202" s="5"/>
      <c r="AB202" s="17"/>
      <c r="AC202" s="27"/>
      <c r="AD202" s="28"/>
    </row>
    <row r="203" spans="1:30" ht="15.6" customHeight="1" x14ac:dyDescent="0.25">
      <c r="A203" s="35">
        <v>306</v>
      </c>
      <c r="B203" s="34">
        <v>306</v>
      </c>
      <c r="C203" s="5" t="s">
        <v>213</v>
      </c>
      <c r="D203" s="5" t="s">
        <v>47</v>
      </c>
      <c r="E203" s="26"/>
      <c r="F203" s="26"/>
      <c r="G203" s="26">
        <f t="shared" si="49"/>
        <v>0</v>
      </c>
      <c r="H203" s="26"/>
      <c r="I203" s="26">
        <f t="shared" si="50"/>
        <v>0</v>
      </c>
      <c r="J203" s="7"/>
      <c r="K203" s="7"/>
      <c r="L203" s="5"/>
      <c r="M203" s="5"/>
      <c r="N203" s="5"/>
      <c r="O203" s="5"/>
      <c r="P203" s="5"/>
      <c r="Q203" s="26"/>
      <c r="R203" s="26"/>
      <c r="S203" s="26"/>
      <c r="T203" s="26"/>
      <c r="U203" s="26"/>
      <c r="V203" s="26"/>
      <c r="W203" s="26"/>
      <c r="X203" s="5"/>
      <c r="Y203" s="5"/>
      <c r="Z203" s="5"/>
      <c r="AA203" s="5"/>
      <c r="AB203" s="17"/>
      <c r="AC203" s="27"/>
      <c r="AD203" s="28"/>
    </row>
    <row r="204" spans="1:30" ht="15.6" customHeight="1" x14ac:dyDescent="0.25">
      <c r="A204" s="35">
        <v>306</v>
      </c>
      <c r="B204" s="34">
        <v>306</v>
      </c>
      <c r="C204" s="5" t="s">
        <v>213</v>
      </c>
      <c r="D204" s="5" t="s">
        <v>27</v>
      </c>
      <c r="E204" s="26">
        <v>579600</v>
      </c>
      <c r="F204" s="26">
        <v>579600</v>
      </c>
      <c r="G204" s="26">
        <f t="shared" si="49"/>
        <v>0</v>
      </c>
      <c r="H204" s="26"/>
      <c r="I204" s="26">
        <f t="shared" si="50"/>
        <v>0</v>
      </c>
      <c r="J204" s="7"/>
      <c r="K204" s="7"/>
      <c r="L204" s="5"/>
      <c r="M204" s="5"/>
      <c r="N204" s="5"/>
      <c r="O204" s="5"/>
      <c r="P204" s="5"/>
      <c r="Q204" s="26"/>
      <c r="R204" s="26"/>
      <c r="S204" s="26"/>
      <c r="T204" s="26"/>
      <c r="U204" s="26"/>
      <c r="V204" s="26"/>
      <c r="W204" s="26"/>
      <c r="X204" s="5"/>
      <c r="Y204" s="5"/>
      <c r="Z204" s="5"/>
      <c r="AA204" s="5"/>
      <c r="AB204" s="17"/>
      <c r="AC204" s="27"/>
      <c r="AD204" s="28"/>
    </row>
    <row r="205" spans="1:30" ht="15.6" customHeight="1" x14ac:dyDescent="0.25">
      <c r="A205" s="35">
        <v>306</v>
      </c>
      <c r="B205" s="34">
        <v>306</v>
      </c>
      <c r="C205" s="5" t="s">
        <v>213</v>
      </c>
      <c r="D205" s="5" t="s">
        <v>30</v>
      </c>
      <c r="E205" s="26">
        <v>21840000</v>
      </c>
      <c r="F205" s="26">
        <v>21840000</v>
      </c>
      <c r="G205" s="26">
        <f t="shared" si="49"/>
        <v>0</v>
      </c>
      <c r="H205" s="26"/>
      <c r="I205" s="26">
        <f t="shared" si="50"/>
        <v>0</v>
      </c>
      <c r="J205" s="7"/>
      <c r="K205" s="7"/>
      <c r="L205" s="5"/>
      <c r="M205" s="5"/>
      <c r="N205" s="5"/>
      <c r="O205" s="5"/>
      <c r="P205" s="5"/>
      <c r="Q205" s="26"/>
      <c r="R205" s="26"/>
      <c r="S205" s="26"/>
      <c r="T205" s="26"/>
      <c r="U205" s="26"/>
      <c r="V205" s="26"/>
      <c r="W205" s="26"/>
      <c r="X205" s="5"/>
      <c r="Y205" s="5"/>
      <c r="Z205" s="5"/>
      <c r="AA205" s="5"/>
      <c r="AB205" s="17"/>
      <c r="AC205" s="27"/>
      <c r="AD205" s="28"/>
    </row>
    <row r="206" spans="1:30" ht="15.6" customHeight="1" x14ac:dyDescent="0.25">
      <c r="A206" s="35">
        <v>306</v>
      </c>
      <c r="B206" s="34">
        <v>306</v>
      </c>
      <c r="C206" s="5" t="s">
        <v>213</v>
      </c>
      <c r="D206" s="5" t="s">
        <v>45</v>
      </c>
      <c r="E206" s="26">
        <v>70200950</v>
      </c>
      <c r="F206" s="26">
        <v>70200950</v>
      </c>
      <c r="G206" s="26">
        <f t="shared" si="49"/>
        <v>0</v>
      </c>
      <c r="H206" s="26"/>
      <c r="I206" s="26">
        <f t="shared" si="50"/>
        <v>0</v>
      </c>
      <c r="J206" s="7"/>
      <c r="K206" s="7"/>
      <c r="L206" s="5"/>
      <c r="M206" s="5"/>
      <c r="N206" s="5"/>
      <c r="O206" s="5"/>
      <c r="P206" s="5"/>
      <c r="Q206" s="26"/>
      <c r="R206" s="26"/>
      <c r="S206" s="26"/>
      <c r="T206" s="26"/>
      <c r="U206" s="26"/>
      <c r="V206" s="26"/>
      <c r="W206" s="26"/>
      <c r="X206" s="5"/>
      <c r="Y206" s="5"/>
      <c r="Z206" s="5"/>
      <c r="AA206" s="5"/>
      <c r="AB206" s="17"/>
      <c r="AC206" s="27"/>
      <c r="AD206" s="28"/>
    </row>
    <row r="207" spans="1:30" ht="15.6" customHeight="1" x14ac:dyDescent="0.25">
      <c r="A207" s="35">
        <v>306</v>
      </c>
      <c r="B207" s="34">
        <v>306</v>
      </c>
      <c r="C207" s="5" t="s">
        <v>213</v>
      </c>
      <c r="D207" s="5" t="s">
        <v>32</v>
      </c>
      <c r="E207" s="26">
        <v>13000000</v>
      </c>
      <c r="F207" s="26">
        <v>13000000</v>
      </c>
      <c r="G207" s="26">
        <f t="shared" si="49"/>
        <v>0</v>
      </c>
      <c r="H207" s="26"/>
      <c r="I207" s="26">
        <f t="shared" si="50"/>
        <v>0</v>
      </c>
      <c r="J207" s="7"/>
      <c r="K207" s="7"/>
      <c r="L207" s="5"/>
      <c r="M207" s="5"/>
      <c r="N207" s="5"/>
      <c r="O207" s="5"/>
      <c r="P207" s="5"/>
      <c r="Q207" s="26"/>
      <c r="R207" s="26"/>
      <c r="S207" s="26"/>
      <c r="T207" s="26"/>
      <c r="U207" s="26"/>
      <c r="V207" s="26"/>
      <c r="W207" s="26"/>
      <c r="X207" s="5"/>
      <c r="Y207" s="5"/>
      <c r="Z207" s="5"/>
      <c r="AA207" s="5"/>
      <c r="AB207" s="17"/>
      <c r="AC207" s="27"/>
      <c r="AD207" s="28"/>
    </row>
    <row r="208" spans="1:30" ht="15.6" customHeight="1" x14ac:dyDescent="0.25">
      <c r="A208" s="35">
        <v>309</v>
      </c>
      <c r="B208" s="34">
        <v>309</v>
      </c>
      <c r="C208" s="5" t="s">
        <v>215</v>
      </c>
      <c r="D208" s="5" t="s">
        <v>214</v>
      </c>
      <c r="E208" s="26">
        <v>15069693.48</v>
      </c>
      <c r="F208" s="26">
        <v>15069693.48</v>
      </c>
      <c r="G208" s="26">
        <f t="shared" si="49"/>
        <v>0</v>
      </c>
      <c r="H208" s="26"/>
      <c r="I208" s="26">
        <f t="shared" si="50"/>
        <v>0</v>
      </c>
      <c r="J208" s="7"/>
      <c r="K208" s="7"/>
      <c r="L208" s="5"/>
      <c r="M208" s="5"/>
      <c r="N208" s="5"/>
      <c r="O208" s="5"/>
      <c r="P208" s="5"/>
      <c r="Q208" s="26"/>
      <c r="R208" s="26"/>
      <c r="S208" s="26"/>
      <c r="T208" s="26"/>
      <c r="U208" s="26"/>
      <c r="V208" s="26"/>
      <c r="W208" s="26"/>
      <c r="X208" s="5"/>
      <c r="Y208" s="5"/>
      <c r="Z208" s="5"/>
      <c r="AA208" s="5"/>
      <c r="AB208" s="17"/>
      <c r="AC208" s="27"/>
      <c r="AD208" s="28"/>
    </row>
    <row r="209" spans="1:30" ht="15.6" customHeight="1" x14ac:dyDescent="0.25">
      <c r="A209" s="35">
        <v>309</v>
      </c>
      <c r="B209" s="34">
        <v>309</v>
      </c>
      <c r="C209" s="5" t="s">
        <v>215</v>
      </c>
      <c r="D209" s="5" t="s">
        <v>47</v>
      </c>
      <c r="E209" s="26">
        <v>83710000.00000003</v>
      </c>
      <c r="F209" s="26">
        <v>83710000.00000003</v>
      </c>
      <c r="G209" s="26">
        <f t="shared" si="49"/>
        <v>0</v>
      </c>
      <c r="H209" s="26"/>
      <c r="I209" s="26">
        <f t="shared" si="50"/>
        <v>0</v>
      </c>
      <c r="J209" s="7"/>
      <c r="K209" s="7"/>
      <c r="L209" s="5"/>
      <c r="M209" s="5"/>
      <c r="N209" s="5"/>
      <c r="O209" s="5"/>
      <c r="P209" s="5"/>
      <c r="Q209" s="26"/>
      <c r="R209" s="26"/>
      <c r="S209" s="26"/>
      <c r="T209" s="26"/>
      <c r="U209" s="26"/>
      <c r="V209" s="26"/>
      <c r="W209" s="26"/>
      <c r="X209" s="5"/>
      <c r="Y209" s="5"/>
      <c r="Z209" s="5"/>
      <c r="AA209" s="5"/>
      <c r="AB209" s="17"/>
      <c r="AC209" s="27"/>
      <c r="AD209" s="28"/>
    </row>
    <row r="210" spans="1:30" ht="15.6" customHeight="1" x14ac:dyDescent="0.25">
      <c r="A210" s="35">
        <v>314</v>
      </c>
      <c r="B210" s="34">
        <v>314</v>
      </c>
      <c r="C210" s="5" t="s">
        <v>216</v>
      </c>
      <c r="D210" s="5" t="s">
        <v>47</v>
      </c>
      <c r="E210" s="26">
        <v>18133333</v>
      </c>
      <c r="F210" s="26">
        <v>18133333</v>
      </c>
      <c r="G210" s="26">
        <f t="shared" si="49"/>
        <v>0</v>
      </c>
      <c r="H210" s="26"/>
      <c r="I210" s="26">
        <f t="shared" si="50"/>
        <v>0</v>
      </c>
      <c r="J210" s="7"/>
      <c r="K210" s="7"/>
      <c r="L210" s="5"/>
      <c r="M210" s="5"/>
      <c r="N210" s="5"/>
      <c r="O210" s="5"/>
      <c r="P210" s="5"/>
      <c r="Q210" s="26"/>
      <c r="R210" s="26"/>
      <c r="S210" s="26"/>
      <c r="T210" s="26"/>
      <c r="U210" s="26"/>
      <c r="V210" s="26"/>
      <c r="W210" s="26"/>
      <c r="X210" s="5"/>
      <c r="Y210" s="5"/>
      <c r="Z210" s="5"/>
      <c r="AA210" s="5"/>
      <c r="AB210" s="17"/>
      <c r="AC210" s="27"/>
      <c r="AD210" s="28"/>
    </row>
    <row r="211" spans="1:30" ht="15.6" customHeight="1" x14ac:dyDescent="0.25">
      <c r="A211" s="35">
        <v>316</v>
      </c>
      <c r="B211" s="34">
        <v>316</v>
      </c>
      <c r="C211" s="5" t="s">
        <v>217</v>
      </c>
      <c r="D211" s="5" t="s">
        <v>211</v>
      </c>
      <c r="E211" s="26">
        <v>205434463</v>
      </c>
      <c r="F211" s="26">
        <v>205434463</v>
      </c>
      <c r="G211" s="26">
        <f t="shared" ref="G211:G215" si="52">+E211-F211</f>
        <v>0</v>
      </c>
      <c r="H211" s="26"/>
      <c r="I211" s="26">
        <f t="shared" ref="I211:I215" si="53">+G211+H211</f>
        <v>0</v>
      </c>
      <c r="J211" s="7"/>
      <c r="K211" s="7"/>
      <c r="L211" s="5"/>
      <c r="M211" s="5"/>
      <c r="N211" s="5"/>
      <c r="O211" s="5"/>
      <c r="P211" s="5"/>
      <c r="Q211" s="26"/>
      <c r="R211" s="26"/>
      <c r="S211" s="26"/>
      <c r="T211" s="26"/>
      <c r="U211" s="26"/>
      <c r="V211" s="26"/>
      <c r="W211" s="26"/>
      <c r="X211" s="5"/>
      <c r="Y211" s="5"/>
      <c r="Z211" s="5"/>
      <c r="AA211" s="5"/>
      <c r="AB211" s="17"/>
      <c r="AC211" s="27"/>
      <c r="AD211" s="28"/>
    </row>
    <row r="212" spans="1:30" ht="15.6" customHeight="1" x14ac:dyDescent="0.25">
      <c r="A212" s="35">
        <v>316</v>
      </c>
      <c r="B212" s="34">
        <v>316</v>
      </c>
      <c r="C212" s="5" t="s">
        <v>217</v>
      </c>
      <c r="D212" s="5" t="s">
        <v>214</v>
      </c>
      <c r="E212" s="26">
        <v>76442850</v>
      </c>
      <c r="F212" s="26">
        <v>76442850</v>
      </c>
      <c r="G212" s="26">
        <f t="shared" si="52"/>
        <v>0</v>
      </c>
      <c r="H212" s="26"/>
      <c r="I212" s="26">
        <f t="shared" si="53"/>
        <v>0</v>
      </c>
      <c r="J212" s="7"/>
      <c r="K212" s="7"/>
      <c r="L212" s="5"/>
      <c r="M212" s="5"/>
      <c r="N212" s="5"/>
      <c r="O212" s="5"/>
      <c r="P212" s="5"/>
      <c r="Q212" s="26"/>
      <c r="R212" s="26"/>
      <c r="S212" s="26"/>
      <c r="T212" s="26"/>
      <c r="U212" s="26"/>
      <c r="V212" s="26"/>
      <c r="W212" s="26"/>
      <c r="X212" s="5"/>
      <c r="Y212" s="5"/>
      <c r="Z212" s="5"/>
      <c r="AA212" s="5"/>
      <c r="AB212" s="17"/>
      <c r="AC212" s="27"/>
      <c r="AD212" s="28"/>
    </row>
    <row r="213" spans="1:30" ht="15.6" customHeight="1" x14ac:dyDescent="0.25">
      <c r="A213" s="35">
        <v>316</v>
      </c>
      <c r="B213" s="34">
        <v>316</v>
      </c>
      <c r="C213" s="5" t="s">
        <v>217</v>
      </c>
      <c r="D213" s="5" t="s">
        <v>27</v>
      </c>
      <c r="E213" s="26">
        <v>76800.120000001043</v>
      </c>
      <c r="F213" s="26">
        <v>76800.120000001043</v>
      </c>
      <c r="G213" s="26">
        <f t="shared" si="52"/>
        <v>0</v>
      </c>
      <c r="H213" s="26"/>
      <c r="I213" s="26">
        <f t="shared" si="53"/>
        <v>0</v>
      </c>
      <c r="J213" s="7"/>
      <c r="K213" s="7"/>
      <c r="L213" s="5"/>
      <c r="M213" s="5"/>
      <c r="N213" s="5"/>
      <c r="O213" s="5"/>
      <c r="P213" s="5"/>
      <c r="Q213" s="26"/>
      <c r="R213" s="26"/>
      <c r="S213" s="26"/>
      <c r="T213" s="26"/>
      <c r="U213" s="26"/>
      <c r="V213" s="26"/>
      <c r="W213" s="26"/>
      <c r="X213" s="5"/>
      <c r="Y213" s="5"/>
      <c r="Z213" s="5"/>
      <c r="AA213" s="5"/>
      <c r="AB213" s="17"/>
      <c r="AC213" s="27"/>
      <c r="AD213" s="28"/>
    </row>
    <row r="214" spans="1:30" ht="15.6" customHeight="1" x14ac:dyDescent="0.25">
      <c r="A214" s="35">
        <v>316</v>
      </c>
      <c r="B214" s="34">
        <v>316</v>
      </c>
      <c r="C214" s="5" t="s">
        <v>217</v>
      </c>
      <c r="D214" s="5" t="s">
        <v>47</v>
      </c>
      <c r="E214" s="26">
        <v>373266665.00000036</v>
      </c>
      <c r="F214" s="26">
        <v>373266665.00000036</v>
      </c>
      <c r="G214" s="26">
        <f t="shared" si="52"/>
        <v>0</v>
      </c>
      <c r="H214" s="26"/>
      <c r="I214" s="26">
        <f t="shared" si="53"/>
        <v>0</v>
      </c>
      <c r="J214" s="7"/>
      <c r="K214" s="7"/>
      <c r="L214" s="5"/>
      <c r="M214" s="5"/>
      <c r="N214" s="5"/>
      <c r="O214" s="5"/>
      <c r="P214" s="5"/>
      <c r="Q214" s="26"/>
      <c r="R214" s="26"/>
      <c r="S214" s="26"/>
      <c r="T214" s="26"/>
      <c r="U214" s="26"/>
      <c r="V214" s="26"/>
      <c r="W214" s="26"/>
      <c r="X214" s="5"/>
      <c r="Y214" s="5"/>
      <c r="Z214" s="5"/>
      <c r="AA214" s="5"/>
      <c r="AB214" s="17"/>
      <c r="AC214" s="27"/>
      <c r="AD214" s="28"/>
    </row>
    <row r="215" spans="1:30" ht="15.6" customHeight="1" x14ac:dyDescent="0.25">
      <c r="A215" s="35">
        <v>316</v>
      </c>
      <c r="B215" s="34">
        <v>316</v>
      </c>
      <c r="C215" s="5" t="s">
        <v>217</v>
      </c>
      <c r="D215" s="5" t="s">
        <v>35</v>
      </c>
      <c r="E215" s="26">
        <v>25690215.569999993</v>
      </c>
      <c r="F215" s="26">
        <v>25690215.569999993</v>
      </c>
      <c r="G215" s="26">
        <f t="shared" si="52"/>
        <v>0</v>
      </c>
      <c r="H215" s="26"/>
      <c r="I215" s="26">
        <f t="shared" si="53"/>
        <v>0</v>
      </c>
      <c r="J215" s="7"/>
      <c r="K215" s="7"/>
      <c r="L215" s="5"/>
      <c r="M215" s="5"/>
      <c r="N215" s="5"/>
      <c r="O215" s="5"/>
      <c r="P215" s="5"/>
      <c r="Q215" s="26"/>
      <c r="R215" s="26"/>
      <c r="S215" s="26"/>
      <c r="T215" s="26"/>
      <c r="U215" s="26"/>
      <c r="V215" s="26"/>
      <c r="W215" s="26"/>
      <c r="X215" s="5"/>
      <c r="Y215" s="5"/>
      <c r="Z215" s="5"/>
      <c r="AA215" s="5"/>
      <c r="AB215" s="17"/>
      <c r="AC215" s="27"/>
      <c r="AD215" s="28"/>
    </row>
    <row r="216" spans="1:30" ht="15.6" customHeight="1" x14ac:dyDescent="0.25">
      <c r="A216" s="35">
        <v>319</v>
      </c>
      <c r="B216" s="34">
        <v>319</v>
      </c>
      <c r="C216" s="5" t="s">
        <v>218</v>
      </c>
      <c r="D216" s="5" t="s">
        <v>210</v>
      </c>
      <c r="E216" s="26">
        <v>364090667</v>
      </c>
      <c r="F216" s="26">
        <v>364090667</v>
      </c>
      <c r="G216" s="26">
        <f t="shared" ref="G216:G222" si="54">+E216-F216</f>
        <v>0</v>
      </c>
      <c r="H216" s="26"/>
      <c r="I216" s="26">
        <f t="shared" ref="I216:I222" si="55">+G216+H216</f>
        <v>0</v>
      </c>
      <c r="J216" s="7"/>
      <c r="K216" s="7"/>
      <c r="L216" s="5"/>
      <c r="M216" s="5"/>
      <c r="N216" s="5"/>
      <c r="O216" s="5"/>
      <c r="P216" s="5"/>
      <c r="Q216" s="26"/>
      <c r="R216" s="26"/>
      <c r="S216" s="26"/>
      <c r="T216" s="26"/>
      <c r="U216" s="26"/>
      <c r="V216" s="26"/>
      <c r="W216" s="26"/>
      <c r="X216" s="5"/>
      <c r="Y216" s="5"/>
      <c r="Z216" s="5"/>
      <c r="AA216" s="5"/>
      <c r="AB216" s="17"/>
      <c r="AC216" s="27"/>
      <c r="AD216" s="28"/>
    </row>
    <row r="217" spans="1:30" ht="15.6" customHeight="1" x14ac:dyDescent="0.25">
      <c r="A217" s="35">
        <v>319</v>
      </c>
      <c r="B217" s="34">
        <v>319</v>
      </c>
      <c r="C217" s="5" t="s">
        <v>218</v>
      </c>
      <c r="D217" s="5" t="s">
        <v>219</v>
      </c>
      <c r="E217" s="26">
        <v>34593285</v>
      </c>
      <c r="F217" s="26">
        <v>34593285</v>
      </c>
      <c r="G217" s="26">
        <f t="shared" si="54"/>
        <v>0</v>
      </c>
      <c r="H217" s="26"/>
      <c r="I217" s="26">
        <f t="shared" si="55"/>
        <v>0</v>
      </c>
      <c r="J217" s="7"/>
      <c r="K217" s="7"/>
      <c r="L217" s="5"/>
      <c r="M217" s="5"/>
      <c r="N217" s="5"/>
      <c r="O217" s="5"/>
      <c r="P217" s="5"/>
      <c r="Q217" s="26"/>
      <c r="R217" s="26"/>
      <c r="S217" s="26"/>
      <c r="T217" s="26"/>
      <c r="U217" s="26"/>
      <c r="V217" s="26"/>
      <c r="W217" s="26"/>
      <c r="X217" s="5"/>
      <c r="Y217" s="5"/>
      <c r="Z217" s="5"/>
      <c r="AA217" s="5"/>
      <c r="AB217" s="17"/>
      <c r="AC217" s="27"/>
      <c r="AD217" s="28"/>
    </row>
    <row r="218" spans="1:30" ht="15.6" customHeight="1" x14ac:dyDescent="0.25">
      <c r="A218" s="35">
        <v>319</v>
      </c>
      <c r="B218" s="34">
        <v>319</v>
      </c>
      <c r="C218" s="5" t="s">
        <v>218</v>
      </c>
      <c r="D218" s="5" t="s">
        <v>220</v>
      </c>
      <c r="E218" s="26">
        <v>179280000</v>
      </c>
      <c r="F218" s="26">
        <v>179280000</v>
      </c>
      <c r="G218" s="26">
        <f t="shared" si="54"/>
        <v>0</v>
      </c>
      <c r="H218" s="26"/>
      <c r="I218" s="26">
        <f t="shared" si="55"/>
        <v>0</v>
      </c>
      <c r="J218" s="7"/>
      <c r="K218" s="7"/>
      <c r="L218" s="5"/>
      <c r="M218" s="5"/>
      <c r="N218" s="5"/>
      <c r="O218" s="5"/>
      <c r="P218" s="5"/>
      <c r="Q218" s="26"/>
      <c r="R218" s="26"/>
      <c r="S218" s="26"/>
      <c r="T218" s="26"/>
      <c r="U218" s="26"/>
      <c r="V218" s="26"/>
      <c r="W218" s="26"/>
      <c r="X218" s="5"/>
      <c r="Y218" s="5"/>
      <c r="Z218" s="5"/>
      <c r="AA218" s="5"/>
      <c r="AB218" s="17"/>
      <c r="AC218" s="27"/>
      <c r="AD218" s="28"/>
    </row>
    <row r="219" spans="1:30" ht="15.6" customHeight="1" x14ac:dyDescent="0.25">
      <c r="A219" s="35">
        <v>319</v>
      </c>
      <c r="B219" s="34">
        <v>319</v>
      </c>
      <c r="C219" s="5" t="s">
        <v>218</v>
      </c>
      <c r="D219" s="5" t="s">
        <v>47</v>
      </c>
      <c r="E219" s="26">
        <v>185793333</v>
      </c>
      <c r="F219" s="26">
        <v>185793333</v>
      </c>
      <c r="G219" s="26">
        <f t="shared" si="54"/>
        <v>0</v>
      </c>
      <c r="H219" s="26"/>
      <c r="I219" s="26">
        <f t="shared" si="55"/>
        <v>0</v>
      </c>
      <c r="J219" s="7"/>
      <c r="K219" s="7"/>
      <c r="L219" s="5"/>
      <c r="M219" s="5"/>
      <c r="N219" s="5"/>
      <c r="O219" s="5"/>
      <c r="P219" s="5"/>
      <c r="Q219" s="26"/>
      <c r="R219" s="26"/>
      <c r="S219" s="26"/>
      <c r="T219" s="26"/>
      <c r="U219" s="26"/>
      <c r="V219" s="26"/>
      <c r="W219" s="26"/>
      <c r="X219" s="5"/>
      <c r="Y219" s="5"/>
      <c r="Z219" s="5"/>
      <c r="AA219" s="5"/>
      <c r="AB219" s="17"/>
      <c r="AC219" s="27"/>
      <c r="AD219" s="28"/>
    </row>
    <row r="220" spans="1:30" ht="15.6" customHeight="1" x14ac:dyDescent="0.25">
      <c r="A220" s="35">
        <v>319</v>
      </c>
      <c r="B220" s="34">
        <v>319</v>
      </c>
      <c r="C220" s="5" t="s">
        <v>218</v>
      </c>
      <c r="D220" s="5" t="s">
        <v>44</v>
      </c>
      <c r="E220" s="26">
        <v>21750715</v>
      </c>
      <c r="F220" s="26">
        <v>21750715</v>
      </c>
      <c r="G220" s="26">
        <f t="shared" si="54"/>
        <v>0</v>
      </c>
      <c r="H220" s="26"/>
      <c r="I220" s="26">
        <f t="shared" si="55"/>
        <v>0</v>
      </c>
      <c r="J220" s="7"/>
      <c r="K220" s="7"/>
      <c r="L220" s="5"/>
      <c r="M220" s="5"/>
      <c r="N220" s="5"/>
      <c r="O220" s="5"/>
      <c r="P220" s="5"/>
      <c r="Q220" s="26"/>
      <c r="R220" s="26"/>
      <c r="S220" s="26"/>
      <c r="T220" s="26"/>
      <c r="U220" s="26"/>
      <c r="V220" s="26"/>
      <c r="W220" s="26"/>
      <c r="X220" s="5"/>
      <c r="Y220" s="5"/>
      <c r="Z220" s="5"/>
      <c r="AA220" s="5"/>
      <c r="AB220" s="17"/>
      <c r="AC220" s="27"/>
      <c r="AD220" s="28"/>
    </row>
    <row r="221" spans="1:30" ht="15.6" customHeight="1" x14ac:dyDescent="0.25">
      <c r="A221" s="35">
        <v>319</v>
      </c>
      <c r="B221" s="34">
        <v>319</v>
      </c>
      <c r="C221" s="5" t="s">
        <v>218</v>
      </c>
      <c r="D221" s="5" t="s">
        <v>100</v>
      </c>
      <c r="E221" s="26">
        <v>7889290.1799999997</v>
      </c>
      <c r="F221" s="26">
        <v>7889290.1799999997</v>
      </c>
      <c r="G221" s="26">
        <f t="shared" si="54"/>
        <v>0</v>
      </c>
      <c r="H221" s="26"/>
      <c r="I221" s="26">
        <f t="shared" si="55"/>
        <v>0</v>
      </c>
      <c r="J221" s="7"/>
      <c r="K221" s="7"/>
      <c r="L221" s="5"/>
      <c r="M221" s="5"/>
      <c r="N221" s="5"/>
      <c r="O221" s="5"/>
      <c r="P221" s="5"/>
      <c r="Q221" s="26"/>
      <c r="R221" s="26"/>
      <c r="S221" s="26"/>
      <c r="T221" s="26"/>
      <c r="U221" s="26"/>
      <c r="V221" s="26"/>
      <c r="W221" s="26"/>
      <c r="X221" s="5"/>
      <c r="Y221" s="5"/>
      <c r="Z221" s="5"/>
      <c r="AA221" s="5"/>
      <c r="AB221" s="17"/>
      <c r="AC221" s="27"/>
      <c r="AD221" s="28"/>
    </row>
    <row r="222" spans="1:30" ht="15.6" customHeight="1" x14ac:dyDescent="0.25">
      <c r="A222" s="35">
        <v>319</v>
      </c>
      <c r="B222" s="34">
        <v>319</v>
      </c>
      <c r="C222" s="5" t="s">
        <v>218</v>
      </c>
      <c r="D222" s="5" t="s">
        <v>27</v>
      </c>
      <c r="E222" s="26"/>
      <c r="F222" s="26"/>
      <c r="G222" s="26">
        <f t="shared" si="54"/>
        <v>0</v>
      </c>
      <c r="H222" s="26"/>
      <c r="I222" s="26">
        <f t="shared" si="55"/>
        <v>0</v>
      </c>
      <c r="J222" s="7"/>
      <c r="K222" s="7"/>
      <c r="L222" s="5"/>
      <c r="M222" s="5"/>
      <c r="N222" s="5"/>
      <c r="O222" s="5"/>
      <c r="P222" s="5"/>
      <c r="Q222" s="26"/>
      <c r="R222" s="26"/>
      <c r="S222" s="26"/>
      <c r="T222" s="26"/>
      <c r="U222" s="26"/>
      <c r="V222" s="26"/>
      <c r="W222" s="26"/>
      <c r="X222" s="5"/>
      <c r="Y222" s="5"/>
      <c r="Z222" s="5"/>
      <c r="AA222" s="5"/>
      <c r="AB222" s="17"/>
      <c r="AC222" s="27"/>
      <c r="AD222" s="28"/>
    </row>
    <row r="223" spans="1:30" ht="15.6" customHeight="1" x14ac:dyDescent="0.25">
      <c r="A223" s="35">
        <v>324</v>
      </c>
      <c r="B223" s="34">
        <v>324</v>
      </c>
      <c r="C223" s="5" t="s">
        <v>221</v>
      </c>
      <c r="D223" s="5" t="s">
        <v>212</v>
      </c>
      <c r="E223" s="26">
        <v>96000000</v>
      </c>
      <c r="F223" s="26">
        <v>96000000</v>
      </c>
      <c r="G223" s="26">
        <f t="shared" ref="G223:G229" si="56">+E223-F223</f>
        <v>0</v>
      </c>
      <c r="H223" s="26"/>
      <c r="I223" s="26">
        <f t="shared" ref="I223:I229" si="57">+G223+H223</f>
        <v>0</v>
      </c>
      <c r="J223" s="7"/>
      <c r="K223" s="7"/>
      <c r="L223" s="5"/>
      <c r="M223" s="5"/>
      <c r="N223" s="5"/>
      <c r="O223" s="5"/>
      <c r="P223" s="5"/>
      <c r="Q223" s="26"/>
      <c r="R223" s="26"/>
      <c r="S223" s="26"/>
      <c r="T223" s="26"/>
      <c r="U223" s="26"/>
      <c r="V223" s="26"/>
      <c r="W223" s="26"/>
      <c r="X223" s="5"/>
      <c r="Y223" s="5"/>
      <c r="Z223" s="5"/>
      <c r="AA223" s="5"/>
      <c r="AB223" s="17"/>
      <c r="AC223" s="27"/>
      <c r="AD223" s="28"/>
    </row>
    <row r="224" spans="1:30" ht="15.6" customHeight="1" x14ac:dyDescent="0.25">
      <c r="A224" s="35">
        <v>325</v>
      </c>
      <c r="B224" s="34">
        <v>325</v>
      </c>
      <c r="C224" s="5" t="s">
        <v>222</v>
      </c>
      <c r="D224" s="5" t="s">
        <v>212</v>
      </c>
      <c r="E224" s="26">
        <v>96000000</v>
      </c>
      <c r="F224" s="26">
        <v>96000000</v>
      </c>
      <c r="G224" s="26">
        <f t="shared" si="56"/>
        <v>0</v>
      </c>
      <c r="H224" s="26"/>
      <c r="I224" s="26">
        <f t="shared" si="57"/>
        <v>0</v>
      </c>
      <c r="J224" s="7"/>
      <c r="K224" s="7"/>
      <c r="L224" s="5"/>
      <c r="M224" s="5"/>
      <c r="N224" s="5"/>
      <c r="O224" s="5"/>
      <c r="P224" s="5"/>
      <c r="Q224" s="26"/>
      <c r="R224" s="26"/>
      <c r="S224" s="26"/>
      <c r="T224" s="26"/>
      <c r="U224" s="26"/>
      <c r="V224" s="26"/>
      <c r="W224" s="26"/>
      <c r="X224" s="5"/>
      <c r="Y224" s="5"/>
      <c r="Z224" s="5"/>
      <c r="AA224" s="5"/>
      <c r="AB224" s="17"/>
      <c r="AC224" s="27"/>
      <c r="AD224" s="28"/>
    </row>
    <row r="225" spans="1:30" ht="15.6" customHeight="1" x14ac:dyDescent="0.25">
      <c r="A225" s="35">
        <v>326</v>
      </c>
      <c r="B225" s="34">
        <v>326</v>
      </c>
      <c r="C225" s="5" t="s">
        <v>223</v>
      </c>
      <c r="D225" s="5" t="s">
        <v>212</v>
      </c>
      <c r="E225" s="26">
        <v>96000000</v>
      </c>
      <c r="F225" s="26">
        <v>96000000</v>
      </c>
      <c r="G225" s="26">
        <f t="shared" si="56"/>
        <v>0</v>
      </c>
      <c r="H225" s="26"/>
      <c r="I225" s="26">
        <f t="shared" si="57"/>
        <v>0</v>
      </c>
      <c r="J225" s="7"/>
      <c r="K225" s="7"/>
      <c r="L225" s="5"/>
      <c r="M225" s="5"/>
      <c r="N225" s="5"/>
      <c r="O225" s="5"/>
      <c r="P225" s="5"/>
      <c r="Q225" s="26"/>
      <c r="R225" s="26"/>
      <c r="S225" s="26"/>
      <c r="T225" s="26"/>
      <c r="U225" s="26"/>
      <c r="V225" s="26"/>
      <c r="W225" s="26"/>
      <c r="X225" s="5"/>
      <c r="Y225" s="5"/>
      <c r="Z225" s="5"/>
      <c r="AA225" s="5"/>
      <c r="AB225" s="17"/>
      <c r="AC225" s="27"/>
      <c r="AD225" s="28"/>
    </row>
    <row r="226" spans="1:30" ht="15.6" customHeight="1" x14ac:dyDescent="0.25">
      <c r="A226" s="35">
        <v>327</v>
      </c>
      <c r="B226" s="34">
        <v>327</v>
      </c>
      <c r="C226" s="5" t="s">
        <v>224</v>
      </c>
      <c r="D226" s="5" t="s">
        <v>212</v>
      </c>
      <c r="E226" s="26">
        <v>96000000</v>
      </c>
      <c r="F226" s="26">
        <v>96000000</v>
      </c>
      <c r="G226" s="26">
        <f t="shared" si="56"/>
        <v>0</v>
      </c>
      <c r="H226" s="26"/>
      <c r="I226" s="26">
        <f t="shared" si="57"/>
        <v>0</v>
      </c>
      <c r="J226" s="7"/>
      <c r="K226" s="7"/>
      <c r="L226" s="5"/>
      <c r="M226" s="5"/>
      <c r="N226" s="5"/>
      <c r="O226" s="5"/>
      <c r="P226" s="5"/>
      <c r="Q226" s="26"/>
      <c r="R226" s="26"/>
      <c r="S226" s="26"/>
      <c r="T226" s="26"/>
      <c r="U226" s="26"/>
      <c r="V226" s="26"/>
      <c r="W226" s="26"/>
      <c r="X226" s="5"/>
      <c r="Y226" s="5"/>
      <c r="Z226" s="5"/>
      <c r="AA226" s="5"/>
      <c r="AB226" s="17"/>
      <c r="AC226" s="27"/>
      <c r="AD226" s="28"/>
    </row>
    <row r="227" spans="1:30" ht="15.6" customHeight="1" x14ac:dyDescent="0.25">
      <c r="A227" s="35">
        <v>328</v>
      </c>
      <c r="B227" s="34">
        <v>328</v>
      </c>
      <c r="C227" s="5" t="s">
        <v>225</v>
      </c>
      <c r="D227" s="5" t="s">
        <v>212</v>
      </c>
      <c r="E227" s="26">
        <v>96000000</v>
      </c>
      <c r="F227" s="26">
        <v>96000000</v>
      </c>
      <c r="G227" s="26">
        <f t="shared" si="56"/>
        <v>0</v>
      </c>
      <c r="H227" s="26"/>
      <c r="I227" s="26">
        <f t="shared" si="57"/>
        <v>0</v>
      </c>
      <c r="J227" s="7"/>
      <c r="K227" s="7"/>
      <c r="L227" s="5"/>
      <c r="M227" s="5"/>
      <c r="N227" s="5"/>
      <c r="O227" s="5"/>
      <c r="P227" s="5"/>
      <c r="Q227" s="26"/>
      <c r="R227" s="26"/>
      <c r="S227" s="26"/>
      <c r="T227" s="26"/>
      <c r="U227" s="26"/>
      <c r="V227" s="26"/>
      <c r="W227" s="26"/>
      <c r="X227" s="5"/>
      <c r="Y227" s="5"/>
      <c r="Z227" s="5"/>
      <c r="AA227" s="5"/>
      <c r="AB227" s="17"/>
      <c r="AC227" s="27"/>
      <c r="AD227" s="28"/>
    </row>
    <row r="228" spans="1:30" ht="15.6" customHeight="1" x14ac:dyDescent="0.25">
      <c r="A228" s="35">
        <v>329</v>
      </c>
      <c r="B228" s="34">
        <v>329</v>
      </c>
      <c r="C228" s="5" t="s">
        <v>226</v>
      </c>
      <c r="D228" s="5" t="s">
        <v>212</v>
      </c>
      <c r="E228" s="26">
        <v>180000000</v>
      </c>
      <c r="F228" s="26">
        <v>180000000</v>
      </c>
      <c r="G228" s="26">
        <f t="shared" si="56"/>
        <v>0</v>
      </c>
      <c r="H228" s="26"/>
      <c r="I228" s="26">
        <f t="shared" si="57"/>
        <v>0</v>
      </c>
      <c r="J228" s="7"/>
      <c r="K228" s="7"/>
      <c r="L228" s="5"/>
      <c r="M228" s="5"/>
      <c r="N228" s="5"/>
      <c r="O228" s="5"/>
      <c r="P228" s="5"/>
      <c r="Q228" s="26"/>
      <c r="R228" s="26"/>
      <c r="S228" s="26"/>
      <c r="T228" s="26"/>
      <c r="U228" s="26"/>
      <c r="V228" s="26"/>
      <c r="W228" s="26"/>
      <c r="X228" s="5"/>
      <c r="Y228" s="5"/>
      <c r="Z228" s="5"/>
      <c r="AA228" s="5"/>
      <c r="AB228" s="17"/>
      <c r="AC228" s="27"/>
      <c r="AD228" s="28"/>
    </row>
    <row r="229" spans="1:30" ht="15.6" customHeight="1" x14ac:dyDescent="0.25">
      <c r="A229" s="35">
        <v>331</v>
      </c>
      <c r="B229" s="34">
        <v>331</v>
      </c>
      <c r="C229" s="5" t="s">
        <v>227</v>
      </c>
      <c r="D229" s="5" t="s">
        <v>228</v>
      </c>
      <c r="E229" s="26">
        <v>1028250</v>
      </c>
      <c r="F229" s="26">
        <v>1028250</v>
      </c>
      <c r="G229" s="26">
        <f t="shared" si="56"/>
        <v>0</v>
      </c>
      <c r="H229" s="26"/>
      <c r="I229" s="26">
        <f t="shared" si="57"/>
        <v>0</v>
      </c>
      <c r="J229" s="7"/>
      <c r="K229" s="7"/>
      <c r="L229" s="5"/>
      <c r="M229" s="5"/>
      <c r="N229" s="5"/>
      <c r="O229" s="5"/>
      <c r="P229" s="5"/>
      <c r="Q229" s="26"/>
      <c r="R229" s="26"/>
      <c r="S229" s="26"/>
      <c r="T229" s="26"/>
      <c r="U229" s="26"/>
      <c r="V229" s="26"/>
      <c r="W229" s="26"/>
      <c r="X229" s="5"/>
      <c r="Y229" s="5"/>
      <c r="Z229" s="5"/>
      <c r="AA229" s="5"/>
      <c r="AB229" s="17"/>
      <c r="AC229" s="27"/>
      <c r="AD229" s="28"/>
    </row>
    <row r="230" spans="1:30" ht="15.6" customHeight="1" x14ac:dyDescent="0.25">
      <c r="A230" s="35">
        <v>331</v>
      </c>
      <c r="B230" s="34">
        <v>331</v>
      </c>
      <c r="C230" s="5" t="s">
        <v>227</v>
      </c>
      <c r="D230" s="5" t="s">
        <v>229</v>
      </c>
      <c r="E230" s="26">
        <v>47072.4</v>
      </c>
      <c r="F230" s="26">
        <v>47072.4</v>
      </c>
      <c r="G230" s="26">
        <f t="shared" ref="G230:G239" si="58">+E230-F230</f>
        <v>0</v>
      </c>
      <c r="H230" s="26"/>
      <c r="I230" s="26">
        <f t="shared" ref="I230:I239" si="59">+G230+H230</f>
        <v>0</v>
      </c>
      <c r="J230" s="7"/>
      <c r="K230" s="7"/>
      <c r="L230" s="5"/>
      <c r="M230" s="5"/>
      <c r="N230" s="5"/>
      <c r="O230" s="5"/>
      <c r="P230" s="5"/>
      <c r="Q230" s="26"/>
      <c r="R230" s="26"/>
      <c r="S230" s="26"/>
      <c r="T230" s="26"/>
      <c r="U230" s="26"/>
      <c r="V230" s="26"/>
      <c r="W230" s="26"/>
      <c r="X230" s="5"/>
      <c r="Y230" s="5"/>
      <c r="Z230" s="5"/>
      <c r="AA230" s="5"/>
      <c r="AB230" s="17"/>
      <c r="AC230" s="27"/>
      <c r="AD230" s="28"/>
    </row>
    <row r="231" spans="1:30" ht="15.6" customHeight="1" x14ac:dyDescent="0.25">
      <c r="A231" s="35">
        <v>331</v>
      </c>
      <c r="B231" s="34">
        <v>331</v>
      </c>
      <c r="C231" s="5" t="s">
        <v>227</v>
      </c>
      <c r="D231" s="5" t="s">
        <v>230</v>
      </c>
      <c r="E231" s="26">
        <v>227414.21</v>
      </c>
      <c r="F231" s="26">
        <v>227414.21</v>
      </c>
      <c r="G231" s="26">
        <f t="shared" si="58"/>
        <v>0</v>
      </c>
      <c r="H231" s="26"/>
      <c r="I231" s="26">
        <f t="shared" si="59"/>
        <v>0</v>
      </c>
      <c r="J231" s="7"/>
      <c r="K231" s="7"/>
      <c r="L231" s="5"/>
      <c r="M231" s="5"/>
      <c r="N231" s="5"/>
      <c r="O231" s="5"/>
      <c r="P231" s="5"/>
      <c r="Q231" s="26"/>
      <c r="R231" s="26"/>
      <c r="S231" s="26"/>
      <c r="T231" s="26"/>
      <c r="U231" s="26"/>
      <c r="V231" s="26"/>
      <c r="W231" s="26"/>
      <c r="X231" s="5"/>
      <c r="Y231" s="5"/>
      <c r="Z231" s="5"/>
      <c r="AA231" s="5"/>
      <c r="AB231" s="17"/>
      <c r="AC231" s="27"/>
      <c r="AD231" s="28"/>
    </row>
    <row r="232" spans="1:30" ht="15.6" customHeight="1" x14ac:dyDescent="0.25">
      <c r="A232" s="35">
        <v>331</v>
      </c>
      <c r="B232" s="34">
        <v>331</v>
      </c>
      <c r="C232" s="5" t="s">
        <v>227</v>
      </c>
      <c r="D232" s="5" t="s">
        <v>231</v>
      </c>
      <c r="E232" s="26">
        <v>2126262.89</v>
      </c>
      <c r="F232" s="26">
        <v>2126262.89</v>
      </c>
      <c r="G232" s="26">
        <f t="shared" si="58"/>
        <v>0</v>
      </c>
      <c r="H232" s="26"/>
      <c r="I232" s="26">
        <f t="shared" si="59"/>
        <v>0</v>
      </c>
      <c r="J232" s="7"/>
      <c r="K232" s="7"/>
      <c r="L232" s="5"/>
      <c r="M232" s="5"/>
      <c r="N232" s="5"/>
      <c r="O232" s="5"/>
      <c r="P232" s="5"/>
      <c r="Q232" s="26"/>
      <c r="R232" s="26"/>
      <c r="S232" s="26"/>
      <c r="T232" s="26"/>
      <c r="U232" s="26"/>
      <c r="V232" s="26"/>
      <c r="W232" s="26"/>
      <c r="X232" s="5"/>
      <c r="Y232" s="5"/>
      <c r="Z232" s="5"/>
      <c r="AA232" s="5"/>
      <c r="AB232" s="17"/>
      <c r="AC232" s="27"/>
      <c r="AD232" s="28"/>
    </row>
    <row r="233" spans="1:30" ht="15.6" customHeight="1" x14ac:dyDescent="0.25">
      <c r="A233" s="35">
        <v>331</v>
      </c>
      <c r="B233" s="34">
        <v>331</v>
      </c>
      <c r="C233" s="5" t="s">
        <v>227</v>
      </c>
      <c r="D233" s="5" t="s">
        <v>232</v>
      </c>
      <c r="E233" s="26">
        <v>3557195</v>
      </c>
      <c r="F233" s="26">
        <v>3557195</v>
      </c>
      <c r="G233" s="26">
        <f t="shared" si="58"/>
        <v>0</v>
      </c>
      <c r="H233" s="26"/>
      <c r="I233" s="26">
        <f t="shared" si="59"/>
        <v>0</v>
      </c>
      <c r="J233" s="7"/>
      <c r="K233" s="7"/>
      <c r="L233" s="5"/>
      <c r="M233" s="5"/>
      <c r="N233" s="5"/>
      <c r="O233" s="5"/>
      <c r="P233" s="5"/>
      <c r="Q233" s="26"/>
      <c r="R233" s="26"/>
      <c r="S233" s="26"/>
      <c r="T233" s="26"/>
      <c r="U233" s="26"/>
      <c r="V233" s="26"/>
      <c r="W233" s="26"/>
      <c r="X233" s="5"/>
      <c r="Y233" s="5"/>
      <c r="Z233" s="5"/>
      <c r="AA233" s="5"/>
      <c r="AB233" s="17"/>
      <c r="AC233" s="27"/>
      <c r="AD233" s="28"/>
    </row>
    <row r="234" spans="1:30" ht="15.6" customHeight="1" x14ac:dyDescent="0.25">
      <c r="A234" s="35">
        <v>331</v>
      </c>
      <c r="B234" s="34">
        <v>331</v>
      </c>
      <c r="C234" s="5" t="s">
        <v>227</v>
      </c>
      <c r="D234" s="5" t="s">
        <v>233</v>
      </c>
      <c r="E234" s="26">
        <v>2011381</v>
      </c>
      <c r="F234" s="26">
        <v>2011381</v>
      </c>
      <c r="G234" s="26">
        <f t="shared" si="58"/>
        <v>0</v>
      </c>
      <c r="H234" s="26"/>
      <c r="I234" s="26">
        <f t="shared" si="59"/>
        <v>0</v>
      </c>
      <c r="J234" s="7"/>
      <c r="K234" s="7"/>
      <c r="L234" s="5"/>
      <c r="M234" s="5"/>
      <c r="N234" s="5"/>
      <c r="O234" s="5"/>
      <c r="P234" s="5"/>
      <c r="Q234" s="26"/>
      <c r="R234" s="26"/>
      <c r="S234" s="26"/>
      <c r="T234" s="26"/>
      <c r="U234" s="26"/>
      <c r="V234" s="26"/>
      <c r="W234" s="26"/>
      <c r="X234" s="5"/>
      <c r="Y234" s="5"/>
      <c r="Z234" s="5"/>
      <c r="AA234" s="5"/>
      <c r="AB234" s="17"/>
      <c r="AC234" s="27"/>
      <c r="AD234" s="28"/>
    </row>
    <row r="235" spans="1:30" ht="15.6" customHeight="1" x14ac:dyDescent="0.25">
      <c r="A235" s="35">
        <v>331</v>
      </c>
      <c r="B235" s="34">
        <v>331</v>
      </c>
      <c r="C235" s="5" t="s">
        <v>227</v>
      </c>
      <c r="D235" s="5" t="s">
        <v>234</v>
      </c>
      <c r="E235" s="26">
        <v>19954</v>
      </c>
      <c r="F235" s="26">
        <v>19954</v>
      </c>
      <c r="G235" s="26">
        <f t="shared" si="58"/>
        <v>0</v>
      </c>
      <c r="H235" s="26"/>
      <c r="I235" s="26">
        <f t="shared" si="59"/>
        <v>0</v>
      </c>
      <c r="J235" s="7"/>
      <c r="K235" s="7"/>
      <c r="L235" s="5"/>
      <c r="M235" s="5"/>
      <c r="N235" s="5"/>
      <c r="O235" s="5"/>
      <c r="P235" s="5"/>
      <c r="Q235" s="26"/>
      <c r="R235" s="26"/>
      <c r="S235" s="26"/>
      <c r="T235" s="26"/>
      <c r="U235" s="26"/>
      <c r="V235" s="26"/>
      <c r="W235" s="26"/>
      <c r="X235" s="5"/>
      <c r="Y235" s="5"/>
      <c r="Z235" s="5"/>
      <c r="AA235" s="5"/>
      <c r="AB235" s="17"/>
      <c r="AC235" s="27"/>
      <c r="AD235" s="28"/>
    </row>
    <row r="236" spans="1:30" ht="15.6" customHeight="1" x14ac:dyDescent="0.25">
      <c r="A236" s="35">
        <v>331</v>
      </c>
      <c r="B236" s="34">
        <v>331</v>
      </c>
      <c r="C236" s="5" t="s">
        <v>227</v>
      </c>
      <c r="D236" s="5" t="s">
        <v>235</v>
      </c>
      <c r="E236" s="26">
        <v>2119400</v>
      </c>
      <c r="F236" s="26">
        <v>2119400</v>
      </c>
      <c r="G236" s="26">
        <f t="shared" si="58"/>
        <v>0</v>
      </c>
      <c r="H236" s="26"/>
      <c r="I236" s="26">
        <f t="shared" si="59"/>
        <v>0</v>
      </c>
      <c r="J236" s="7"/>
      <c r="K236" s="7"/>
      <c r="L236" s="5"/>
      <c r="M236" s="5"/>
      <c r="N236" s="5"/>
      <c r="O236" s="5"/>
      <c r="P236" s="5"/>
      <c r="Q236" s="26"/>
      <c r="R236" s="26"/>
      <c r="S236" s="26"/>
      <c r="T236" s="26"/>
      <c r="U236" s="26"/>
      <c r="V236" s="26"/>
      <c r="W236" s="26"/>
      <c r="X236" s="5"/>
      <c r="Y236" s="5"/>
      <c r="Z236" s="5"/>
      <c r="AA236" s="5"/>
      <c r="AB236" s="17"/>
      <c r="AC236" s="27"/>
      <c r="AD236" s="28"/>
    </row>
    <row r="237" spans="1:30" ht="15.6" customHeight="1" x14ac:dyDescent="0.25">
      <c r="A237" s="35">
        <v>331</v>
      </c>
      <c r="B237" s="34">
        <v>331</v>
      </c>
      <c r="C237" s="5" t="s">
        <v>227</v>
      </c>
      <c r="D237" s="5" t="s">
        <v>236</v>
      </c>
      <c r="E237" s="26">
        <v>1068450</v>
      </c>
      <c r="F237" s="26">
        <v>1068450</v>
      </c>
      <c r="G237" s="26">
        <f t="shared" si="58"/>
        <v>0</v>
      </c>
      <c r="H237" s="26"/>
      <c r="I237" s="26">
        <f t="shared" si="59"/>
        <v>0</v>
      </c>
      <c r="J237" s="7"/>
      <c r="K237" s="7"/>
      <c r="L237" s="5"/>
      <c r="M237" s="5"/>
      <c r="N237" s="5"/>
      <c r="O237" s="5"/>
      <c r="P237" s="5"/>
      <c r="Q237" s="26"/>
      <c r="R237" s="26"/>
      <c r="S237" s="26"/>
      <c r="T237" s="26"/>
      <c r="U237" s="26"/>
      <c r="V237" s="26"/>
      <c r="W237" s="26"/>
      <c r="X237" s="5"/>
      <c r="Y237" s="5"/>
      <c r="Z237" s="5"/>
      <c r="AA237" s="5"/>
      <c r="AB237" s="17"/>
      <c r="AC237" s="27"/>
      <c r="AD237" s="28"/>
    </row>
    <row r="238" spans="1:30" ht="15.6" customHeight="1" x14ac:dyDescent="0.25">
      <c r="A238" s="35">
        <v>331</v>
      </c>
      <c r="B238" s="34">
        <v>331</v>
      </c>
      <c r="C238" s="5" t="s">
        <v>227</v>
      </c>
      <c r="D238" s="5" t="s">
        <v>237</v>
      </c>
      <c r="E238" s="26">
        <v>2786600</v>
      </c>
      <c r="F238" s="26">
        <v>2786600</v>
      </c>
      <c r="G238" s="26">
        <f t="shared" si="58"/>
        <v>0</v>
      </c>
      <c r="H238" s="26"/>
      <c r="I238" s="26">
        <f t="shared" si="59"/>
        <v>0</v>
      </c>
      <c r="J238" s="7"/>
      <c r="K238" s="7"/>
      <c r="L238" s="5"/>
      <c r="M238" s="5"/>
      <c r="N238" s="5"/>
      <c r="O238" s="5"/>
      <c r="P238" s="5"/>
      <c r="Q238" s="26"/>
      <c r="R238" s="26"/>
      <c r="S238" s="26"/>
      <c r="T238" s="26"/>
      <c r="U238" s="26"/>
      <c r="V238" s="26"/>
      <c r="W238" s="26"/>
      <c r="X238" s="5"/>
      <c r="Y238" s="5"/>
      <c r="Z238" s="5"/>
      <c r="AA238" s="5"/>
      <c r="AB238" s="17"/>
      <c r="AC238" s="27"/>
      <c r="AD238" s="28"/>
    </row>
    <row r="239" spans="1:30" ht="15.6" customHeight="1" x14ac:dyDescent="0.25">
      <c r="A239" s="35">
        <v>331</v>
      </c>
      <c r="B239" s="34">
        <v>331</v>
      </c>
      <c r="C239" s="5" t="s">
        <v>227</v>
      </c>
      <c r="D239" s="5" t="s">
        <v>238</v>
      </c>
      <c r="E239" s="26">
        <v>546584.5</v>
      </c>
      <c r="F239" s="26">
        <v>546584.5</v>
      </c>
      <c r="G239" s="26">
        <f t="shared" si="58"/>
        <v>0</v>
      </c>
      <c r="H239" s="26"/>
      <c r="I239" s="26">
        <f t="shared" si="59"/>
        <v>0</v>
      </c>
      <c r="J239" s="7"/>
      <c r="K239" s="7"/>
      <c r="L239" s="5"/>
      <c r="M239" s="5"/>
      <c r="N239" s="5"/>
      <c r="O239" s="5"/>
      <c r="P239" s="5"/>
      <c r="Q239" s="26"/>
      <c r="R239" s="26"/>
      <c r="S239" s="26"/>
      <c r="T239" s="26"/>
      <c r="U239" s="26"/>
      <c r="V239" s="26"/>
      <c r="W239" s="26"/>
      <c r="X239" s="5"/>
      <c r="Y239" s="5"/>
      <c r="Z239" s="5"/>
      <c r="AA239" s="5"/>
      <c r="AB239" s="17"/>
      <c r="AC239" s="27"/>
      <c r="AD239" s="28"/>
    </row>
    <row r="240" spans="1:30" ht="15.6" customHeight="1" x14ac:dyDescent="0.25">
      <c r="A240" s="35">
        <v>332</v>
      </c>
      <c r="B240" s="34">
        <v>332</v>
      </c>
      <c r="C240" s="5" t="s">
        <v>239</v>
      </c>
      <c r="D240" s="5" t="s">
        <v>32</v>
      </c>
      <c r="E240" s="26">
        <v>9499702</v>
      </c>
      <c r="F240" s="26">
        <v>9499702</v>
      </c>
      <c r="G240" s="26">
        <f t="shared" ref="G240:G252" si="60">+E240-F240</f>
        <v>0</v>
      </c>
      <c r="H240" s="26"/>
      <c r="I240" s="26">
        <f t="shared" ref="I240:I252" si="61">+G240+H240</f>
        <v>0</v>
      </c>
      <c r="J240" s="7"/>
      <c r="K240" s="7"/>
      <c r="L240" s="5"/>
      <c r="M240" s="5"/>
      <c r="N240" s="5"/>
      <c r="O240" s="5"/>
      <c r="P240" s="5"/>
      <c r="Q240" s="26"/>
      <c r="R240" s="26"/>
      <c r="S240" s="26"/>
      <c r="T240" s="26"/>
      <c r="U240" s="26"/>
      <c r="V240" s="26"/>
      <c r="W240" s="26"/>
      <c r="X240" s="5"/>
      <c r="Y240" s="5"/>
      <c r="Z240" s="5"/>
      <c r="AA240" s="5"/>
      <c r="AB240" s="17"/>
      <c r="AC240" s="27"/>
      <c r="AD240" s="28"/>
    </row>
    <row r="241" spans="1:30" ht="15.6" customHeight="1" x14ac:dyDescent="0.25">
      <c r="A241" s="35">
        <v>333</v>
      </c>
      <c r="B241" s="34">
        <v>333</v>
      </c>
      <c r="C241" s="5" t="s">
        <v>240</v>
      </c>
      <c r="D241" s="5" t="s">
        <v>27</v>
      </c>
      <c r="E241" s="26">
        <v>70</v>
      </c>
      <c r="F241" s="26">
        <v>70</v>
      </c>
      <c r="G241" s="26">
        <f t="shared" si="60"/>
        <v>0</v>
      </c>
      <c r="H241" s="26"/>
      <c r="I241" s="26">
        <f t="shared" si="61"/>
        <v>0</v>
      </c>
      <c r="J241" s="7"/>
      <c r="K241" s="7"/>
      <c r="L241" s="5"/>
      <c r="M241" s="5"/>
      <c r="N241" s="5"/>
      <c r="O241" s="5"/>
      <c r="P241" s="5"/>
      <c r="Q241" s="26"/>
      <c r="R241" s="26"/>
      <c r="S241" s="26"/>
      <c r="T241" s="26"/>
      <c r="U241" s="26"/>
      <c r="V241" s="26"/>
      <c r="W241" s="26"/>
      <c r="X241" s="5"/>
      <c r="Y241" s="5"/>
      <c r="Z241" s="5"/>
      <c r="AA241" s="5"/>
      <c r="AB241" s="17"/>
      <c r="AC241" s="27"/>
      <c r="AD241" s="28"/>
    </row>
    <row r="242" spans="1:30" ht="15.6" customHeight="1" x14ac:dyDescent="0.25">
      <c r="A242" s="35">
        <v>334</v>
      </c>
      <c r="B242" s="34">
        <v>334</v>
      </c>
      <c r="C242" s="5" t="s">
        <v>241</v>
      </c>
      <c r="D242" s="5" t="s">
        <v>210</v>
      </c>
      <c r="E242" s="26">
        <v>19268093</v>
      </c>
      <c r="F242" s="26">
        <v>19268093</v>
      </c>
      <c r="G242" s="26">
        <f t="shared" si="60"/>
        <v>0</v>
      </c>
      <c r="H242" s="26"/>
      <c r="I242" s="26">
        <f t="shared" si="61"/>
        <v>0</v>
      </c>
      <c r="J242" s="7"/>
      <c r="K242" s="7"/>
      <c r="L242" s="5"/>
      <c r="M242" s="5"/>
      <c r="N242" s="5"/>
      <c r="O242" s="5"/>
      <c r="P242" s="5"/>
      <c r="Q242" s="26"/>
      <c r="R242" s="26"/>
      <c r="S242" s="26"/>
      <c r="T242" s="26"/>
      <c r="U242" s="26"/>
      <c r="V242" s="26"/>
      <c r="W242" s="26"/>
      <c r="X242" s="5"/>
      <c r="Y242" s="5"/>
      <c r="Z242" s="5"/>
      <c r="AA242" s="5"/>
      <c r="AB242" s="17"/>
      <c r="AC242" s="27"/>
      <c r="AD242" s="28"/>
    </row>
    <row r="243" spans="1:30" ht="15.6" customHeight="1" x14ac:dyDescent="0.25">
      <c r="A243" s="35">
        <v>334</v>
      </c>
      <c r="B243" s="34">
        <v>334</v>
      </c>
      <c r="C243" s="5" t="s">
        <v>241</v>
      </c>
      <c r="D243" s="5" t="s">
        <v>35</v>
      </c>
      <c r="E243" s="26">
        <v>39103200</v>
      </c>
      <c r="F243" s="26">
        <v>39103200</v>
      </c>
      <c r="G243" s="26">
        <f t="shared" si="60"/>
        <v>0</v>
      </c>
      <c r="H243" s="26"/>
      <c r="I243" s="26">
        <f t="shared" si="61"/>
        <v>0</v>
      </c>
      <c r="J243" s="7"/>
      <c r="K243" s="7"/>
      <c r="L243" s="5"/>
      <c r="M243" s="5"/>
      <c r="N243" s="5"/>
      <c r="O243" s="5"/>
      <c r="P243" s="5"/>
      <c r="Q243" s="26"/>
      <c r="R243" s="26"/>
      <c r="S243" s="26"/>
      <c r="T243" s="26"/>
      <c r="U243" s="26"/>
      <c r="V243" s="26"/>
      <c r="W243" s="26"/>
      <c r="X243" s="5"/>
      <c r="Y243" s="5"/>
      <c r="Z243" s="5"/>
      <c r="AA243" s="5"/>
      <c r="AB243" s="17"/>
      <c r="AC243" s="27"/>
      <c r="AD243" s="28"/>
    </row>
    <row r="244" spans="1:30" ht="15.6" customHeight="1" x14ac:dyDescent="0.25">
      <c r="A244" s="35">
        <v>334</v>
      </c>
      <c r="B244" s="34">
        <v>334</v>
      </c>
      <c r="C244" s="5" t="s">
        <v>241</v>
      </c>
      <c r="D244" s="5" t="s">
        <v>242</v>
      </c>
      <c r="E244" s="26">
        <v>22032800</v>
      </c>
      <c r="F244" s="26">
        <v>22032800</v>
      </c>
      <c r="G244" s="26">
        <f t="shared" si="60"/>
        <v>0</v>
      </c>
      <c r="H244" s="26"/>
      <c r="I244" s="26">
        <f t="shared" si="61"/>
        <v>0</v>
      </c>
      <c r="J244" s="7"/>
      <c r="K244" s="7"/>
      <c r="L244" s="5"/>
      <c r="M244" s="5"/>
      <c r="N244" s="5"/>
      <c r="O244" s="5"/>
      <c r="P244" s="5"/>
      <c r="Q244" s="26"/>
      <c r="R244" s="26"/>
      <c r="S244" s="26"/>
      <c r="T244" s="26"/>
      <c r="U244" s="26"/>
      <c r="V244" s="26"/>
      <c r="W244" s="26"/>
      <c r="X244" s="5"/>
      <c r="Y244" s="5"/>
      <c r="Z244" s="5"/>
      <c r="AA244" s="5"/>
      <c r="AB244" s="17"/>
      <c r="AC244" s="27"/>
      <c r="AD244" s="28"/>
    </row>
    <row r="245" spans="1:30" ht="15.6" customHeight="1" x14ac:dyDescent="0.25">
      <c r="A245" s="35">
        <v>334</v>
      </c>
      <c r="B245" s="34">
        <v>334</v>
      </c>
      <c r="C245" s="5" t="s">
        <v>241</v>
      </c>
      <c r="D245" s="5" t="s">
        <v>211</v>
      </c>
      <c r="E245" s="26">
        <v>4536567.0199999996</v>
      </c>
      <c r="F245" s="26">
        <v>4536567.0199999996</v>
      </c>
      <c r="G245" s="26">
        <f t="shared" si="60"/>
        <v>0</v>
      </c>
      <c r="H245" s="26"/>
      <c r="I245" s="26">
        <f t="shared" si="61"/>
        <v>0</v>
      </c>
      <c r="J245" s="7"/>
      <c r="K245" s="7"/>
      <c r="L245" s="5"/>
      <c r="M245" s="5"/>
      <c r="N245" s="5"/>
      <c r="O245" s="5"/>
      <c r="P245" s="5"/>
      <c r="Q245" s="26"/>
      <c r="R245" s="26"/>
      <c r="S245" s="26"/>
      <c r="T245" s="26"/>
      <c r="U245" s="26"/>
      <c r="V245" s="26"/>
      <c r="W245" s="26"/>
      <c r="X245" s="5"/>
      <c r="Y245" s="5"/>
      <c r="Z245" s="5"/>
      <c r="AA245" s="5"/>
      <c r="AB245" s="17"/>
      <c r="AC245" s="27"/>
      <c r="AD245" s="28"/>
    </row>
    <row r="246" spans="1:30" ht="15.6" customHeight="1" x14ac:dyDescent="0.25">
      <c r="A246" s="35">
        <v>334</v>
      </c>
      <c r="B246" s="34">
        <v>334</v>
      </c>
      <c r="C246" s="5" t="s">
        <v>241</v>
      </c>
      <c r="D246" s="5" t="s">
        <v>243</v>
      </c>
      <c r="E246" s="26">
        <v>1911541</v>
      </c>
      <c r="F246" s="26">
        <v>1911541</v>
      </c>
      <c r="G246" s="26">
        <f t="shared" si="60"/>
        <v>0</v>
      </c>
      <c r="H246" s="26"/>
      <c r="I246" s="26">
        <f t="shared" si="61"/>
        <v>0</v>
      </c>
      <c r="J246" s="7"/>
      <c r="K246" s="7"/>
      <c r="L246" s="5"/>
      <c r="M246" s="5"/>
      <c r="N246" s="5"/>
      <c r="O246" s="5"/>
      <c r="P246" s="5"/>
      <c r="Q246" s="26"/>
      <c r="R246" s="26"/>
      <c r="S246" s="26"/>
      <c r="T246" s="26"/>
      <c r="U246" s="26"/>
      <c r="V246" s="26"/>
      <c r="W246" s="26"/>
      <c r="X246" s="5"/>
      <c r="Y246" s="5"/>
      <c r="Z246" s="5"/>
      <c r="AA246" s="5"/>
      <c r="AB246" s="17"/>
      <c r="AC246" s="27"/>
      <c r="AD246" s="28"/>
    </row>
    <row r="247" spans="1:30" ht="15.6" customHeight="1" x14ac:dyDescent="0.25">
      <c r="A247" s="35">
        <v>334</v>
      </c>
      <c r="B247" s="34">
        <v>334</v>
      </c>
      <c r="C247" s="5" t="s">
        <v>241</v>
      </c>
      <c r="D247" s="5" t="s">
        <v>212</v>
      </c>
      <c r="E247" s="26">
        <v>51130000</v>
      </c>
      <c r="F247" s="26">
        <v>51130000</v>
      </c>
      <c r="G247" s="26">
        <f t="shared" si="60"/>
        <v>0</v>
      </c>
      <c r="H247" s="26"/>
      <c r="I247" s="26">
        <f t="shared" si="61"/>
        <v>0</v>
      </c>
      <c r="J247" s="7"/>
      <c r="K247" s="7"/>
      <c r="L247" s="5"/>
      <c r="M247" s="5"/>
      <c r="N247" s="5"/>
      <c r="O247" s="5"/>
      <c r="P247" s="5"/>
      <c r="Q247" s="26"/>
      <c r="R247" s="26"/>
      <c r="S247" s="26"/>
      <c r="T247" s="26"/>
      <c r="U247" s="26"/>
      <c r="V247" s="26"/>
      <c r="W247" s="26"/>
      <c r="X247" s="5"/>
      <c r="Y247" s="5"/>
      <c r="Z247" s="5"/>
      <c r="AA247" s="5"/>
      <c r="AB247" s="17"/>
      <c r="AC247" s="27"/>
      <c r="AD247" s="28"/>
    </row>
    <row r="248" spans="1:30" ht="15.6" customHeight="1" x14ac:dyDescent="0.25">
      <c r="A248" s="35">
        <v>334</v>
      </c>
      <c r="B248" s="34">
        <v>334</v>
      </c>
      <c r="C248" s="5" t="s">
        <v>241</v>
      </c>
      <c r="D248" s="5" t="s">
        <v>47</v>
      </c>
      <c r="E248" s="26">
        <v>87215333</v>
      </c>
      <c r="F248" s="26">
        <v>87215333</v>
      </c>
      <c r="G248" s="26">
        <f t="shared" si="60"/>
        <v>0</v>
      </c>
      <c r="H248" s="26"/>
      <c r="I248" s="26">
        <f t="shared" si="61"/>
        <v>0</v>
      </c>
      <c r="J248" s="7"/>
      <c r="K248" s="7"/>
      <c r="L248" s="5"/>
      <c r="M248" s="5"/>
      <c r="N248" s="5"/>
      <c r="O248" s="5"/>
      <c r="P248" s="5"/>
      <c r="Q248" s="26"/>
      <c r="R248" s="26"/>
      <c r="S248" s="26"/>
      <c r="T248" s="26"/>
      <c r="U248" s="26"/>
      <c r="V248" s="26"/>
      <c r="W248" s="26"/>
      <c r="X248" s="5"/>
      <c r="Y248" s="5"/>
      <c r="Z248" s="5"/>
      <c r="AA248" s="5"/>
      <c r="AB248" s="17"/>
      <c r="AC248" s="27"/>
      <c r="AD248" s="28"/>
    </row>
    <row r="249" spans="1:30" ht="15.6" customHeight="1" x14ac:dyDescent="0.25">
      <c r="A249" s="35">
        <v>334</v>
      </c>
      <c r="B249" s="34">
        <v>334</v>
      </c>
      <c r="C249" s="5" t="s">
        <v>241</v>
      </c>
      <c r="D249" s="5" t="s">
        <v>244</v>
      </c>
      <c r="E249" s="26">
        <v>21000000</v>
      </c>
      <c r="F249" s="26">
        <v>21000000</v>
      </c>
      <c r="G249" s="26">
        <f t="shared" si="60"/>
        <v>0</v>
      </c>
      <c r="H249" s="26"/>
      <c r="I249" s="26">
        <f t="shared" si="61"/>
        <v>0</v>
      </c>
      <c r="J249" s="7"/>
      <c r="K249" s="7"/>
      <c r="L249" s="5"/>
      <c r="M249" s="5"/>
      <c r="N249" s="5"/>
      <c r="O249" s="5"/>
      <c r="P249" s="5"/>
      <c r="Q249" s="26"/>
      <c r="R249" s="26"/>
      <c r="S249" s="26"/>
      <c r="T249" s="26"/>
      <c r="U249" s="26"/>
      <c r="V249" s="26"/>
      <c r="W249" s="26"/>
      <c r="X249" s="5"/>
      <c r="Y249" s="5"/>
      <c r="Z249" s="5"/>
      <c r="AA249" s="5"/>
      <c r="AB249" s="17"/>
      <c r="AC249" s="27"/>
      <c r="AD249" s="28"/>
    </row>
    <row r="250" spans="1:30" ht="15.6" customHeight="1" x14ac:dyDescent="0.25">
      <c r="A250" s="35">
        <v>334</v>
      </c>
      <c r="B250" s="34">
        <v>334</v>
      </c>
      <c r="C250" s="5" t="s">
        <v>241</v>
      </c>
      <c r="D250" s="5" t="s">
        <v>45</v>
      </c>
      <c r="E250" s="26">
        <v>0</v>
      </c>
      <c r="F250" s="26">
        <v>0</v>
      </c>
      <c r="G250" s="26">
        <f t="shared" si="60"/>
        <v>0</v>
      </c>
      <c r="H250" s="26"/>
      <c r="I250" s="26">
        <f t="shared" si="61"/>
        <v>0</v>
      </c>
      <c r="J250" s="7"/>
      <c r="K250" s="7"/>
      <c r="L250" s="5"/>
      <c r="M250" s="5"/>
      <c r="N250" s="5"/>
      <c r="O250" s="5"/>
      <c r="P250" s="5"/>
      <c r="Q250" s="26"/>
      <c r="R250" s="26"/>
      <c r="S250" s="26"/>
      <c r="T250" s="26"/>
      <c r="U250" s="26"/>
      <c r="V250" s="26"/>
      <c r="W250" s="26"/>
      <c r="X250" s="5"/>
      <c r="Y250" s="5"/>
      <c r="Z250" s="5"/>
      <c r="AA250" s="5"/>
      <c r="AB250" s="17"/>
      <c r="AC250" s="27"/>
      <c r="AD250" s="28"/>
    </row>
    <row r="251" spans="1:30" ht="15.6" customHeight="1" x14ac:dyDescent="0.25">
      <c r="A251" s="35">
        <v>334</v>
      </c>
      <c r="B251" s="34">
        <v>334</v>
      </c>
      <c r="C251" s="5" t="s">
        <v>241</v>
      </c>
      <c r="D251" s="5" t="s">
        <v>44</v>
      </c>
      <c r="E251" s="26">
        <v>1200000</v>
      </c>
      <c r="F251" s="26">
        <v>1200000</v>
      </c>
      <c r="G251" s="26">
        <f t="shared" si="60"/>
        <v>0</v>
      </c>
      <c r="H251" s="26"/>
      <c r="I251" s="26">
        <f t="shared" si="61"/>
        <v>0</v>
      </c>
      <c r="J251" s="7"/>
      <c r="K251" s="7"/>
      <c r="L251" s="5"/>
      <c r="M251" s="5"/>
      <c r="N251" s="5"/>
      <c r="O251" s="5"/>
      <c r="P251" s="5"/>
      <c r="Q251" s="26"/>
      <c r="R251" s="26"/>
      <c r="S251" s="26"/>
      <c r="T251" s="26"/>
      <c r="U251" s="26"/>
      <c r="V251" s="26"/>
      <c r="W251" s="26"/>
      <c r="X251" s="5"/>
      <c r="Y251" s="5"/>
      <c r="Z251" s="5"/>
      <c r="AA251" s="5"/>
      <c r="AB251" s="17"/>
      <c r="AC251" s="27"/>
      <c r="AD251" s="28"/>
    </row>
    <row r="252" spans="1:30" ht="15.6" customHeight="1" x14ac:dyDescent="0.25">
      <c r="A252" s="35">
        <v>334</v>
      </c>
      <c r="B252" s="34">
        <v>334</v>
      </c>
      <c r="C252" s="5" t="s">
        <v>241</v>
      </c>
      <c r="D252" s="5" t="s">
        <v>245</v>
      </c>
      <c r="E252" s="26">
        <v>3480000</v>
      </c>
      <c r="F252" s="26">
        <v>3480000</v>
      </c>
      <c r="G252" s="26">
        <f t="shared" si="60"/>
        <v>0</v>
      </c>
      <c r="H252" s="26"/>
      <c r="I252" s="26">
        <f t="shared" si="61"/>
        <v>0</v>
      </c>
      <c r="J252" s="7"/>
      <c r="K252" s="7"/>
      <c r="L252" s="5"/>
      <c r="M252" s="5"/>
      <c r="N252" s="5"/>
      <c r="O252" s="5"/>
      <c r="P252" s="5"/>
      <c r="Q252" s="26"/>
      <c r="R252" s="26"/>
      <c r="S252" s="26"/>
      <c r="T252" s="26"/>
      <c r="U252" s="26"/>
      <c r="V252" s="26"/>
      <c r="W252" s="26"/>
      <c r="X252" s="5"/>
      <c r="Y252" s="5"/>
      <c r="Z252" s="5"/>
      <c r="AA252" s="5"/>
      <c r="AB252" s="17"/>
      <c r="AC252" s="27"/>
      <c r="AD252" s="28"/>
    </row>
    <row r="253" spans="1:30" ht="15.6" customHeight="1" x14ac:dyDescent="0.25">
      <c r="A253" s="5"/>
      <c r="B253" s="5"/>
      <c r="C253" s="5"/>
      <c r="D253" s="5"/>
      <c r="E253" s="9">
        <f>SUM(E4:E189)</f>
        <v>25356516169.366863</v>
      </c>
      <c r="F253" s="9"/>
      <c r="G253" s="9"/>
      <c r="H253" s="9"/>
      <c r="I253" s="26">
        <f>+G253+H253</f>
        <v>0</v>
      </c>
      <c r="J253" s="9"/>
      <c r="K253" s="9"/>
      <c r="L253" s="5"/>
      <c r="M253" s="5"/>
      <c r="N253" s="5"/>
      <c r="O253" s="5"/>
      <c r="P253" s="5"/>
      <c r="Q253" s="26">
        <f>+I253</f>
        <v>0</v>
      </c>
      <c r="R253" s="26">
        <f>+Q253</f>
        <v>0</v>
      </c>
      <c r="S253" s="26">
        <f>SUM(S4:S189)</f>
        <v>37024372810.43</v>
      </c>
      <c r="T253" s="26">
        <f>SUM(T4:T189)</f>
        <v>0</v>
      </c>
      <c r="U253" s="26">
        <f>SUM(U4:U189)</f>
        <v>12709602021.406866</v>
      </c>
      <c r="V253" s="26">
        <f>SUM(V4:V189)</f>
        <v>0</v>
      </c>
      <c r="W253" s="26">
        <f>SUM(W4:W189)</f>
        <v>49733974831.836853</v>
      </c>
      <c r="X253" s="5"/>
      <c r="Y253" s="5"/>
      <c r="Z253" s="5"/>
      <c r="AA253" s="5"/>
      <c r="AB253" s="5"/>
      <c r="AC253" s="27">
        <f>+I253*0.4</f>
        <v>0</v>
      </c>
      <c r="AD253" s="28">
        <f>+AC253</f>
        <v>0</v>
      </c>
    </row>
    <row r="254" spans="1:30" ht="15.6" customHeight="1" x14ac:dyDescent="0.25">
      <c r="A254" s="5"/>
      <c r="B254" s="5"/>
      <c r="C254" s="5"/>
      <c r="D254" s="5"/>
      <c r="E254" s="26"/>
      <c r="F254" s="9"/>
      <c r="G254" s="9"/>
      <c r="H254" s="9"/>
      <c r="I254" s="9"/>
      <c r="J254" s="9"/>
      <c r="K254" s="9"/>
      <c r="L254" s="5"/>
      <c r="M254" s="5"/>
      <c r="N254" s="5"/>
      <c r="O254" s="5"/>
      <c r="P254" s="5"/>
      <c r="Q254" s="26">
        <f>+I254</f>
        <v>0</v>
      </c>
      <c r="R254" s="26">
        <f>+Q254</f>
        <v>0</v>
      </c>
      <c r="S254" s="26">
        <f>+H254</f>
        <v>0</v>
      </c>
      <c r="T254" s="26"/>
      <c r="U254" s="26">
        <f>+G254</f>
        <v>0</v>
      </c>
      <c r="V254" s="26"/>
      <c r="W254" s="26">
        <f>SUM(S254:V254)</f>
        <v>0</v>
      </c>
      <c r="X254" s="5"/>
      <c r="Y254" s="5"/>
      <c r="Z254" s="5"/>
      <c r="AA254" s="5"/>
      <c r="AB254" s="5"/>
      <c r="AC254" s="27">
        <f>+I254*0.4</f>
        <v>0</v>
      </c>
      <c r="AD254" s="28">
        <f>+AC254</f>
        <v>0</v>
      </c>
    </row>
    <row r="256" spans="1:30" ht="15" x14ac:dyDescent="0.25">
      <c r="F256" s="31"/>
    </row>
    <row r="257" spans="5:7" ht="15" x14ac:dyDescent="0.25">
      <c r="E257" s="31"/>
      <c r="F257" s="32"/>
    </row>
    <row r="258" spans="5:7" x14ac:dyDescent="0.25">
      <c r="F258" s="8"/>
    </row>
    <row r="259" spans="5:7" ht="15" x14ac:dyDescent="0.25">
      <c r="G259" s="19"/>
    </row>
    <row r="260" spans="5:7" x14ac:dyDescent="0.25">
      <c r="E260" s="8"/>
    </row>
    <row r="262" spans="5:7" x14ac:dyDescent="0.25">
      <c r="E262" s="8"/>
    </row>
  </sheetData>
  <sheetProtection sheet="1" objects="1" scenarios="1"/>
  <mergeCells count="2">
    <mergeCell ref="G2:P2"/>
    <mergeCell ref="X2:AD2"/>
  </mergeCells>
  <phoneticPr fontId="5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E952C-59E5-4E33-9814-7C612F1F925B}">
  <dimension ref="E3:F23"/>
  <sheetViews>
    <sheetView workbookViewId="0">
      <selection activeCell="F4" sqref="F4"/>
    </sheetView>
  </sheetViews>
  <sheetFormatPr baseColWidth="10" defaultRowHeight="15" x14ac:dyDescent="0.25"/>
  <cols>
    <col min="5" max="5" width="25.140625" bestFit="1" customWidth="1"/>
    <col min="6" max="6" width="16.5703125" bestFit="1" customWidth="1"/>
  </cols>
  <sheetData>
    <row r="3" spans="5:6" x14ac:dyDescent="0.25">
      <c r="E3" t="s">
        <v>247</v>
      </c>
      <c r="F3" s="43">
        <v>506011536.75</v>
      </c>
    </row>
    <row r="4" spans="5:6" x14ac:dyDescent="0.25">
      <c r="E4" t="s">
        <v>248</v>
      </c>
      <c r="F4" s="43">
        <v>3018016620.0300002</v>
      </c>
    </row>
    <row r="5" spans="5:6" x14ac:dyDescent="0.25">
      <c r="F5" s="20">
        <f>F3+F4</f>
        <v>3524028156.7800002</v>
      </c>
    </row>
    <row r="8" spans="5:6" x14ac:dyDescent="0.25">
      <c r="E8" t="s">
        <v>249</v>
      </c>
    </row>
    <row r="9" spans="5:6" x14ac:dyDescent="0.25">
      <c r="E9" t="s">
        <v>250</v>
      </c>
    </row>
    <row r="18" spans="5:6" x14ac:dyDescent="0.25">
      <c r="E18" t="s">
        <v>251</v>
      </c>
      <c r="F18" s="43">
        <v>2029901596.0799999</v>
      </c>
    </row>
    <row r="19" spans="5:6" x14ac:dyDescent="0.25">
      <c r="E19" t="s">
        <v>252</v>
      </c>
      <c r="F19" s="43">
        <v>126183676.48999999</v>
      </c>
    </row>
    <row r="20" spans="5:6" x14ac:dyDescent="0.25">
      <c r="E20" t="s">
        <v>247</v>
      </c>
      <c r="F20" s="43">
        <v>506011536.75</v>
      </c>
    </row>
    <row r="21" spans="5:6" x14ac:dyDescent="0.25">
      <c r="E21" s="42" t="s">
        <v>253</v>
      </c>
      <c r="F21" s="44">
        <f>SUM(F18:F20)</f>
        <v>2662096809.3199997</v>
      </c>
    </row>
    <row r="23" spans="5:6" x14ac:dyDescent="0.25">
      <c r="E23" s="42" t="s">
        <v>254</v>
      </c>
      <c r="F23" s="45">
        <v>861931347.46000004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A6813-43ED-4BA6-BC52-C2AA4FA6C137}">
  <dimension ref="A1:S1048297"/>
  <sheetViews>
    <sheetView zoomScale="80" zoomScaleNormal="80" workbookViewId="0">
      <pane ySplit="1" topLeftCell="A144" activePane="bottomLeft" state="frozen"/>
      <selection pane="bottomLeft" activeCell="A147" sqref="A147"/>
    </sheetView>
  </sheetViews>
  <sheetFormatPr baseColWidth="10" defaultRowHeight="15" x14ac:dyDescent="0.25"/>
  <cols>
    <col min="3" max="3" width="19.7109375" customWidth="1"/>
    <col min="4" max="4" width="30.5703125" customWidth="1"/>
    <col min="5" max="5" width="16.5703125" customWidth="1"/>
    <col min="6" max="6" width="20.85546875" customWidth="1"/>
    <col min="7" max="7" width="16" customWidth="1"/>
    <col min="8" max="8" width="15.5703125" customWidth="1"/>
    <col min="9" max="10" width="16.140625" customWidth="1"/>
    <col min="14" max="14" width="17.42578125" customWidth="1"/>
    <col min="15" max="15" width="19.140625" bestFit="1" customWidth="1"/>
    <col min="16" max="16" width="18.7109375" bestFit="1" customWidth="1"/>
    <col min="17" max="17" width="19" customWidth="1"/>
    <col min="18" max="18" width="20.5703125" customWidth="1"/>
    <col min="19" max="19" width="17.85546875" customWidth="1"/>
  </cols>
  <sheetData>
    <row r="1" spans="1:19" ht="42.75" x14ac:dyDescent="0.25">
      <c r="A1" s="3" t="s">
        <v>21</v>
      </c>
      <c r="B1" s="3" t="s">
        <v>21</v>
      </c>
      <c r="C1" s="3" t="s">
        <v>22</v>
      </c>
      <c r="D1" s="3" t="s">
        <v>23</v>
      </c>
      <c r="E1" s="13" t="s">
        <v>140</v>
      </c>
      <c r="F1" s="13" t="s">
        <v>153</v>
      </c>
      <c r="G1" s="13" t="s">
        <v>164</v>
      </c>
      <c r="H1" s="13" t="s">
        <v>165</v>
      </c>
      <c r="I1" s="13" t="s">
        <v>167</v>
      </c>
      <c r="J1" s="13" t="s">
        <v>111</v>
      </c>
      <c r="K1" s="13" t="s">
        <v>112</v>
      </c>
      <c r="L1" s="13" t="s">
        <v>171</v>
      </c>
      <c r="M1" s="13" t="s">
        <v>173</v>
      </c>
      <c r="N1" s="13" t="s">
        <v>174</v>
      </c>
      <c r="O1" s="13" t="s">
        <v>175</v>
      </c>
      <c r="P1" s="13" t="s">
        <v>176</v>
      </c>
      <c r="Q1" s="13" t="s">
        <v>177</v>
      </c>
    </row>
    <row r="2" spans="1:19" x14ac:dyDescent="0.25">
      <c r="A2" s="5">
        <v>302</v>
      </c>
      <c r="B2" s="5">
        <v>365</v>
      </c>
      <c r="C2" s="5" t="s">
        <v>100</v>
      </c>
      <c r="D2" s="5" t="s">
        <v>100</v>
      </c>
      <c r="E2" s="16" t="s">
        <v>152</v>
      </c>
      <c r="F2" s="5" t="s">
        <v>150</v>
      </c>
      <c r="G2" s="5">
        <v>1</v>
      </c>
      <c r="H2" s="5" t="s">
        <v>166</v>
      </c>
      <c r="I2" s="38">
        <v>0</v>
      </c>
      <c r="J2" s="5">
        <v>0</v>
      </c>
      <c r="K2" s="5" t="s">
        <v>115</v>
      </c>
      <c r="L2" s="5" t="s">
        <v>172</v>
      </c>
      <c r="M2" s="5">
        <v>0</v>
      </c>
      <c r="N2" s="5">
        <v>62900000</v>
      </c>
      <c r="O2" s="46">
        <v>785860263.18432498</v>
      </c>
      <c r="P2" s="46">
        <v>785860263.18432498</v>
      </c>
      <c r="Q2" s="46">
        <v>725224060</v>
      </c>
    </row>
    <row r="3" spans="1:19" x14ac:dyDescent="0.25">
      <c r="A3" s="5">
        <v>302</v>
      </c>
      <c r="B3" s="5">
        <v>365</v>
      </c>
      <c r="C3" s="5" t="s">
        <v>100</v>
      </c>
      <c r="D3" s="5" t="s">
        <v>100</v>
      </c>
      <c r="E3" s="16" t="s">
        <v>152</v>
      </c>
      <c r="F3" s="5" t="s">
        <v>150</v>
      </c>
      <c r="G3" s="5">
        <v>1</v>
      </c>
      <c r="H3" s="5" t="s">
        <v>166</v>
      </c>
      <c r="I3" s="38">
        <v>0</v>
      </c>
      <c r="J3" s="5">
        <v>0</v>
      </c>
      <c r="K3" s="5" t="s">
        <v>115</v>
      </c>
      <c r="L3" s="5" t="s">
        <v>172</v>
      </c>
      <c r="M3" s="5">
        <v>0</v>
      </c>
      <c r="N3" s="5">
        <v>1</v>
      </c>
      <c r="O3" s="47">
        <v>51261171.769999996</v>
      </c>
      <c r="P3" s="47">
        <v>51261171.769999996</v>
      </c>
      <c r="Q3" s="47">
        <v>51261171.769999996</v>
      </c>
    </row>
    <row r="4" spans="1:19" x14ac:dyDescent="0.25">
      <c r="A4" s="5">
        <v>302</v>
      </c>
      <c r="B4" s="5">
        <v>365</v>
      </c>
      <c r="C4" s="5" t="s">
        <v>100</v>
      </c>
      <c r="D4" s="5" t="s">
        <v>47</v>
      </c>
      <c r="E4" s="5" t="s">
        <v>142</v>
      </c>
      <c r="F4" s="5" t="s">
        <v>154</v>
      </c>
      <c r="G4" s="5">
        <v>1</v>
      </c>
      <c r="H4" s="5" t="s">
        <v>166</v>
      </c>
      <c r="I4" s="38">
        <v>0</v>
      </c>
      <c r="J4" s="5">
        <v>0</v>
      </c>
      <c r="K4" s="5" t="s">
        <v>117</v>
      </c>
      <c r="L4" s="5" t="s">
        <v>172</v>
      </c>
      <c r="M4" s="5">
        <v>0</v>
      </c>
      <c r="N4" s="5">
        <v>1</v>
      </c>
      <c r="O4" s="46">
        <v>993794826</v>
      </c>
      <c r="P4" s="46">
        <v>900558172.19000006</v>
      </c>
      <c r="Q4" s="46">
        <v>742617495.19000006</v>
      </c>
    </row>
    <row r="5" spans="1:19" x14ac:dyDescent="0.25">
      <c r="A5" s="33">
        <v>303</v>
      </c>
      <c r="B5" s="5">
        <v>366</v>
      </c>
      <c r="C5" s="5" t="s">
        <v>0</v>
      </c>
      <c r="D5" s="5" t="s">
        <v>29</v>
      </c>
      <c r="E5" s="5" t="s">
        <v>141</v>
      </c>
      <c r="F5" s="5" t="s">
        <v>154</v>
      </c>
      <c r="G5" s="5">
        <v>1</v>
      </c>
      <c r="H5" s="5" t="s">
        <v>166</v>
      </c>
      <c r="I5" s="38">
        <v>0</v>
      </c>
      <c r="J5" s="5">
        <v>0</v>
      </c>
      <c r="K5" s="5" t="s">
        <v>119</v>
      </c>
      <c r="L5" s="5" t="s">
        <v>172</v>
      </c>
      <c r="M5" s="5">
        <v>0</v>
      </c>
      <c r="N5" s="5">
        <v>1</v>
      </c>
      <c r="O5" s="46">
        <v>0</v>
      </c>
      <c r="P5" s="46">
        <v>0</v>
      </c>
      <c r="Q5" s="46">
        <v>0</v>
      </c>
    </row>
    <row r="6" spans="1:19" x14ac:dyDescent="0.25">
      <c r="A6" s="33">
        <v>303</v>
      </c>
      <c r="B6" s="5">
        <v>366</v>
      </c>
      <c r="C6" s="5" t="s">
        <v>0</v>
      </c>
      <c r="D6" s="5" t="s">
        <v>37</v>
      </c>
      <c r="E6" s="16" t="s">
        <v>144</v>
      </c>
      <c r="F6" s="5" t="s">
        <v>155</v>
      </c>
      <c r="G6" s="5">
        <v>1</v>
      </c>
      <c r="H6" s="5" t="s">
        <v>166</v>
      </c>
      <c r="I6" s="38">
        <v>0</v>
      </c>
      <c r="J6" s="5">
        <v>0</v>
      </c>
      <c r="K6" s="5" t="s">
        <v>119</v>
      </c>
      <c r="L6" s="5" t="s">
        <v>172</v>
      </c>
      <c r="M6" s="5">
        <v>0</v>
      </c>
      <c r="N6" s="5">
        <v>1</v>
      </c>
      <c r="O6" s="46">
        <v>0</v>
      </c>
      <c r="P6" s="46">
        <v>0</v>
      </c>
      <c r="Q6" s="46">
        <v>0</v>
      </c>
      <c r="R6" s="19"/>
    </row>
    <row r="7" spans="1:19" ht="22.5" x14ac:dyDescent="0.25">
      <c r="A7" s="33">
        <v>303</v>
      </c>
      <c r="B7" s="5">
        <v>366</v>
      </c>
      <c r="C7" s="5" t="s">
        <v>0</v>
      </c>
      <c r="D7" s="5" t="s">
        <v>38</v>
      </c>
      <c r="E7" s="16" t="s">
        <v>158</v>
      </c>
      <c r="F7" s="5" t="s">
        <v>159</v>
      </c>
      <c r="G7" s="5">
        <v>1</v>
      </c>
      <c r="H7" s="5" t="s">
        <v>166</v>
      </c>
      <c r="I7" s="38">
        <v>0</v>
      </c>
      <c r="J7" s="5">
        <v>0</v>
      </c>
      <c r="K7" s="5" t="s">
        <v>119</v>
      </c>
      <c r="L7" s="5" t="s">
        <v>172</v>
      </c>
      <c r="M7" s="5">
        <v>0</v>
      </c>
      <c r="N7" s="5">
        <v>1</v>
      </c>
      <c r="O7" s="46">
        <v>0</v>
      </c>
      <c r="P7" s="46">
        <v>0</v>
      </c>
      <c r="Q7" s="46">
        <v>0</v>
      </c>
    </row>
    <row r="8" spans="1:19" x14ac:dyDescent="0.25">
      <c r="A8" s="33">
        <v>303</v>
      </c>
      <c r="B8" s="5">
        <v>366</v>
      </c>
      <c r="C8" s="5" t="s">
        <v>0</v>
      </c>
      <c r="D8" s="5" t="s">
        <v>39</v>
      </c>
      <c r="E8" s="16" t="s">
        <v>146</v>
      </c>
      <c r="F8" s="5" t="s">
        <v>150</v>
      </c>
      <c r="G8" s="5">
        <v>1</v>
      </c>
      <c r="H8" s="5" t="s">
        <v>166</v>
      </c>
      <c r="I8" s="38">
        <v>0</v>
      </c>
      <c r="J8" s="5">
        <v>0</v>
      </c>
      <c r="K8" s="5" t="s">
        <v>119</v>
      </c>
      <c r="L8" s="5" t="s">
        <v>172</v>
      </c>
      <c r="M8" s="5">
        <v>0</v>
      </c>
      <c r="N8" s="5">
        <v>1</v>
      </c>
      <c r="O8" s="46">
        <v>0</v>
      </c>
      <c r="P8" s="46">
        <v>0</v>
      </c>
      <c r="Q8" s="46">
        <v>0</v>
      </c>
    </row>
    <row r="9" spans="1:19" x14ac:dyDescent="0.25">
      <c r="A9" s="33">
        <v>304</v>
      </c>
      <c r="B9" s="5">
        <v>304</v>
      </c>
      <c r="C9" s="5" t="s">
        <v>1</v>
      </c>
      <c r="D9" s="5" t="s">
        <v>41</v>
      </c>
      <c r="E9" s="16" t="s">
        <v>148</v>
      </c>
      <c r="F9" s="5" t="s">
        <v>162</v>
      </c>
      <c r="G9" s="5">
        <v>1</v>
      </c>
      <c r="H9" s="5" t="s">
        <v>166</v>
      </c>
      <c r="I9" s="38">
        <v>0</v>
      </c>
      <c r="J9" s="5">
        <v>0</v>
      </c>
      <c r="K9" s="5" t="s">
        <v>117</v>
      </c>
      <c r="L9" s="5" t="s">
        <v>172</v>
      </c>
      <c r="M9" s="5">
        <v>0</v>
      </c>
      <c r="N9" s="5">
        <v>1</v>
      </c>
      <c r="O9" s="46">
        <v>3529000</v>
      </c>
      <c r="P9" s="46">
        <v>3529000</v>
      </c>
      <c r="Q9" s="46">
        <v>3529000</v>
      </c>
      <c r="R9" s="21"/>
      <c r="S9" s="19"/>
    </row>
    <row r="10" spans="1:19" x14ac:dyDescent="0.25">
      <c r="A10" s="33">
        <v>304</v>
      </c>
      <c r="B10" s="5">
        <v>304</v>
      </c>
      <c r="C10" s="5" t="s">
        <v>1</v>
      </c>
      <c r="D10" s="5" t="s">
        <v>41</v>
      </c>
      <c r="E10" s="16" t="s">
        <v>148</v>
      </c>
      <c r="F10" s="5" t="s">
        <v>162</v>
      </c>
      <c r="G10" s="5">
        <v>1</v>
      </c>
      <c r="H10" s="5" t="s">
        <v>166</v>
      </c>
      <c r="I10" s="38">
        <v>0</v>
      </c>
      <c r="J10" s="5">
        <v>0</v>
      </c>
      <c r="K10" s="5" t="s">
        <v>117</v>
      </c>
      <c r="L10" s="5" t="s">
        <v>172</v>
      </c>
      <c r="M10" s="5">
        <v>0</v>
      </c>
      <c r="N10" s="5">
        <v>22200000</v>
      </c>
      <c r="O10" s="46">
        <v>71000</v>
      </c>
      <c r="P10" s="46">
        <v>71000</v>
      </c>
      <c r="Q10" s="46">
        <v>71000</v>
      </c>
      <c r="R10" s="21"/>
      <c r="S10" s="19"/>
    </row>
    <row r="11" spans="1:19" x14ac:dyDescent="0.25">
      <c r="A11" s="33">
        <v>304</v>
      </c>
      <c r="B11" s="5">
        <v>304</v>
      </c>
      <c r="C11" s="5" t="s">
        <v>1</v>
      </c>
      <c r="D11" s="5" t="s">
        <v>27</v>
      </c>
      <c r="E11" s="16" t="s">
        <v>145</v>
      </c>
      <c r="F11" s="5" t="s">
        <v>156</v>
      </c>
      <c r="G11" s="5">
        <v>1</v>
      </c>
      <c r="H11" s="5" t="s">
        <v>166</v>
      </c>
      <c r="I11" s="38">
        <v>0</v>
      </c>
      <c r="J11" s="5">
        <v>0</v>
      </c>
      <c r="K11" s="5" t="s">
        <v>117</v>
      </c>
      <c r="L11" s="5" t="s">
        <v>172</v>
      </c>
      <c r="M11" s="5">
        <v>0</v>
      </c>
      <c r="N11" s="5">
        <v>1</v>
      </c>
      <c r="O11" s="46">
        <v>34900000</v>
      </c>
      <c r="P11" s="46">
        <v>34900000</v>
      </c>
      <c r="Q11" s="46">
        <v>34900000</v>
      </c>
      <c r="R11" s="19"/>
    </row>
    <row r="12" spans="1:19" x14ac:dyDescent="0.25">
      <c r="A12" s="33">
        <v>304</v>
      </c>
      <c r="B12" s="5">
        <v>304</v>
      </c>
      <c r="C12" s="5" t="s">
        <v>1</v>
      </c>
      <c r="D12" s="5" t="s">
        <v>27</v>
      </c>
      <c r="E12" s="16" t="s">
        <v>145</v>
      </c>
      <c r="F12" s="5" t="s">
        <v>156</v>
      </c>
      <c r="G12" s="5">
        <v>1</v>
      </c>
      <c r="H12" s="5" t="s">
        <v>166</v>
      </c>
      <c r="I12" s="38">
        <v>0</v>
      </c>
      <c r="J12" s="5">
        <v>0</v>
      </c>
      <c r="K12" s="5" t="s">
        <v>117</v>
      </c>
      <c r="L12" s="5" t="s">
        <v>172</v>
      </c>
      <c r="M12" s="5">
        <v>0</v>
      </c>
      <c r="N12" s="5">
        <v>22200000</v>
      </c>
      <c r="O12" s="46">
        <v>11100000</v>
      </c>
      <c r="P12" s="46">
        <v>11100000</v>
      </c>
      <c r="Q12" s="46">
        <v>11100000</v>
      </c>
      <c r="R12" s="19"/>
    </row>
    <row r="13" spans="1:19" x14ac:dyDescent="0.25">
      <c r="A13" s="33">
        <v>304</v>
      </c>
      <c r="B13" s="5">
        <v>304</v>
      </c>
      <c r="C13" s="5" t="s">
        <v>1</v>
      </c>
      <c r="D13" s="5" t="s">
        <v>42</v>
      </c>
      <c r="E13" s="16" t="s">
        <v>146</v>
      </c>
      <c r="F13" s="5" t="s">
        <v>150</v>
      </c>
      <c r="G13" s="5">
        <v>1</v>
      </c>
      <c r="H13" s="5" t="s">
        <v>166</v>
      </c>
      <c r="I13" s="38">
        <v>0</v>
      </c>
      <c r="J13" s="5">
        <v>0</v>
      </c>
      <c r="K13" s="5" t="s">
        <v>117</v>
      </c>
      <c r="L13" s="5" t="s">
        <v>172</v>
      </c>
      <c r="M13" s="5">
        <v>0</v>
      </c>
      <c r="N13" s="5">
        <v>1</v>
      </c>
      <c r="O13" s="47">
        <v>10185736</v>
      </c>
      <c r="P13" s="47">
        <v>10185736</v>
      </c>
      <c r="Q13" s="47">
        <v>10185736</v>
      </c>
      <c r="R13" s="19"/>
    </row>
    <row r="14" spans="1:19" x14ac:dyDescent="0.25">
      <c r="A14" s="33">
        <v>304</v>
      </c>
      <c r="B14" s="5">
        <v>304</v>
      </c>
      <c r="C14" s="5" t="s">
        <v>1</v>
      </c>
      <c r="D14" s="5" t="s">
        <v>32</v>
      </c>
      <c r="E14" s="16" t="s">
        <v>147</v>
      </c>
      <c r="F14" s="5" t="s">
        <v>160</v>
      </c>
      <c r="G14" s="5">
        <v>1</v>
      </c>
      <c r="H14" s="5" t="s">
        <v>166</v>
      </c>
      <c r="I14" s="38">
        <v>0</v>
      </c>
      <c r="J14" s="5">
        <v>0</v>
      </c>
      <c r="K14" s="5" t="s">
        <v>117</v>
      </c>
      <c r="L14" s="5" t="s">
        <v>172</v>
      </c>
      <c r="M14" s="5">
        <v>0</v>
      </c>
      <c r="N14" s="5">
        <v>1</v>
      </c>
      <c r="O14" s="46">
        <v>18976524</v>
      </c>
      <c r="P14" s="46">
        <v>18976524</v>
      </c>
      <c r="Q14" s="46">
        <v>18976524</v>
      </c>
      <c r="R14" s="19"/>
    </row>
    <row r="15" spans="1:19" x14ac:dyDescent="0.25">
      <c r="A15" s="33">
        <v>304</v>
      </c>
      <c r="B15" s="5">
        <v>304</v>
      </c>
      <c r="C15" s="5" t="s">
        <v>1</v>
      </c>
      <c r="D15" s="5" t="s">
        <v>32</v>
      </c>
      <c r="E15" s="16" t="s">
        <v>147</v>
      </c>
      <c r="F15" s="5" t="s">
        <v>160</v>
      </c>
      <c r="G15" s="5">
        <v>1</v>
      </c>
      <c r="H15" s="5" t="s">
        <v>166</v>
      </c>
      <c r="I15" s="38">
        <v>0</v>
      </c>
      <c r="J15" s="5">
        <v>0</v>
      </c>
      <c r="K15" s="5" t="s">
        <v>117</v>
      </c>
      <c r="L15" s="5" t="s">
        <v>172</v>
      </c>
      <c r="M15" s="5">
        <v>0</v>
      </c>
      <c r="N15" s="5">
        <v>22200000</v>
      </c>
      <c r="O15" s="46">
        <v>14101733</v>
      </c>
      <c r="P15" s="46">
        <v>14101733</v>
      </c>
      <c r="Q15" s="46">
        <v>14101733</v>
      </c>
      <c r="R15" s="19"/>
    </row>
    <row r="16" spans="1:19" x14ac:dyDescent="0.25">
      <c r="A16" s="33">
        <v>304</v>
      </c>
      <c r="B16" s="5">
        <v>304</v>
      </c>
      <c r="C16" s="5" t="s">
        <v>1</v>
      </c>
      <c r="D16" s="5" t="s">
        <v>34</v>
      </c>
      <c r="E16" s="5" t="s">
        <v>141</v>
      </c>
      <c r="F16" s="5" t="s">
        <v>154</v>
      </c>
      <c r="G16" s="5">
        <v>1</v>
      </c>
      <c r="H16" s="5" t="s">
        <v>166</v>
      </c>
      <c r="I16" s="38">
        <v>0</v>
      </c>
      <c r="J16" s="5">
        <v>0</v>
      </c>
      <c r="K16" s="5" t="s">
        <v>117</v>
      </c>
      <c r="L16" s="5" t="s">
        <v>172</v>
      </c>
      <c r="M16" s="5">
        <v>0</v>
      </c>
      <c r="N16" s="5">
        <v>1</v>
      </c>
      <c r="O16" s="47">
        <v>17053333</v>
      </c>
      <c r="P16" s="47">
        <v>17053333</v>
      </c>
      <c r="Q16" s="47">
        <v>17053333</v>
      </c>
      <c r="R16" s="19"/>
    </row>
    <row r="17" spans="1:18" x14ac:dyDescent="0.25">
      <c r="A17" s="33">
        <v>304</v>
      </c>
      <c r="B17" s="5">
        <v>304</v>
      </c>
      <c r="C17" s="5" t="s">
        <v>1</v>
      </c>
      <c r="D17" s="5" t="s">
        <v>34</v>
      </c>
      <c r="E17" s="5" t="s">
        <v>141</v>
      </c>
      <c r="F17" s="5" t="s">
        <v>154</v>
      </c>
      <c r="G17" s="5">
        <v>1</v>
      </c>
      <c r="H17" s="5" t="s">
        <v>166</v>
      </c>
      <c r="I17" s="38">
        <v>0</v>
      </c>
      <c r="J17" s="5">
        <v>0</v>
      </c>
      <c r="K17" s="5" t="s">
        <v>117</v>
      </c>
      <c r="L17" s="5" t="s">
        <v>172</v>
      </c>
      <c r="M17" s="5">
        <v>0</v>
      </c>
      <c r="N17" s="5">
        <v>22200000</v>
      </c>
      <c r="O17" s="46">
        <v>10980573</v>
      </c>
      <c r="P17" s="46">
        <v>10980573</v>
      </c>
      <c r="Q17" s="46">
        <v>10980573</v>
      </c>
      <c r="R17" s="19"/>
    </row>
    <row r="18" spans="1:18" x14ac:dyDescent="0.25">
      <c r="A18" s="33">
        <v>304</v>
      </c>
      <c r="B18" s="5">
        <v>304</v>
      </c>
      <c r="C18" s="5" t="s">
        <v>1</v>
      </c>
      <c r="D18" s="5" t="s">
        <v>43</v>
      </c>
      <c r="E18" s="16" t="s">
        <v>148</v>
      </c>
      <c r="F18" s="5" t="s">
        <v>162</v>
      </c>
      <c r="G18" s="5">
        <v>1</v>
      </c>
      <c r="H18" s="5" t="s">
        <v>166</v>
      </c>
      <c r="I18" s="38">
        <v>0</v>
      </c>
      <c r="J18" s="5">
        <v>0</v>
      </c>
      <c r="K18" s="5" t="s">
        <v>117</v>
      </c>
      <c r="L18" s="5" t="s">
        <v>172</v>
      </c>
      <c r="M18" s="5">
        <v>0</v>
      </c>
      <c r="N18" s="5">
        <v>1</v>
      </c>
      <c r="O18" s="46">
        <v>0</v>
      </c>
      <c r="P18" s="46">
        <v>0</v>
      </c>
      <c r="Q18" s="46">
        <v>0</v>
      </c>
      <c r="R18" s="19"/>
    </row>
    <row r="19" spans="1:18" x14ac:dyDescent="0.25">
      <c r="A19" s="33">
        <v>307</v>
      </c>
      <c r="B19" s="5">
        <v>307</v>
      </c>
      <c r="C19" s="5" t="s">
        <v>2</v>
      </c>
      <c r="D19" s="5" t="s">
        <v>34</v>
      </c>
      <c r="E19" s="5" t="s">
        <v>141</v>
      </c>
      <c r="F19" s="5" t="s">
        <v>154</v>
      </c>
      <c r="G19" s="5">
        <v>1</v>
      </c>
      <c r="H19" s="5" t="s">
        <v>166</v>
      </c>
      <c r="I19" s="38">
        <v>0</v>
      </c>
      <c r="J19" s="5">
        <v>0</v>
      </c>
      <c r="K19" s="5" t="s">
        <v>117</v>
      </c>
      <c r="L19" s="5" t="s">
        <v>172</v>
      </c>
      <c r="M19" s="5">
        <v>0</v>
      </c>
      <c r="N19" s="5">
        <v>1</v>
      </c>
      <c r="O19" s="46">
        <v>6417200</v>
      </c>
      <c r="P19" s="46">
        <v>6417200</v>
      </c>
      <c r="Q19" s="46">
        <v>6417200</v>
      </c>
      <c r="R19" s="19"/>
    </row>
    <row r="20" spans="1:18" x14ac:dyDescent="0.25">
      <c r="A20" s="33">
        <v>307</v>
      </c>
      <c r="B20" s="5">
        <v>307</v>
      </c>
      <c r="C20" s="5" t="s">
        <v>2</v>
      </c>
      <c r="D20" s="5" t="s">
        <v>52</v>
      </c>
      <c r="E20" s="16" t="s">
        <v>145</v>
      </c>
      <c r="F20" s="5" t="s">
        <v>156</v>
      </c>
      <c r="G20" s="5">
        <v>1</v>
      </c>
      <c r="H20" s="5" t="s">
        <v>166</v>
      </c>
      <c r="I20" s="38">
        <v>0</v>
      </c>
      <c r="J20" s="5">
        <v>0</v>
      </c>
      <c r="K20" s="5" t="s">
        <v>117</v>
      </c>
      <c r="L20" s="5" t="s">
        <v>172</v>
      </c>
      <c r="M20" s="5">
        <v>0</v>
      </c>
      <c r="N20" s="5">
        <v>1</v>
      </c>
      <c r="O20" s="46">
        <v>56893718</v>
      </c>
      <c r="P20" s="46">
        <v>56893718</v>
      </c>
      <c r="Q20" s="46">
        <v>56893718</v>
      </c>
      <c r="R20" s="19"/>
    </row>
    <row r="21" spans="1:18" x14ac:dyDescent="0.25">
      <c r="A21" s="33">
        <v>307</v>
      </c>
      <c r="B21" s="5">
        <v>307</v>
      </c>
      <c r="C21" s="5" t="s">
        <v>2</v>
      </c>
      <c r="D21" s="5" t="s">
        <v>52</v>
      </c>
      <c r="E21" s="16" t="s">
        <v>145</v>
      </c>
      <c r="F21" s="5" t="s">
        <v>156</v>
      </c>
      <c r="G21" s="5">
        <v>1</v>
      </c>
      <c r="H21" s="5" t="s">
        <v>166</v>
      </c>
      <c r="I21" s="38">
        <v>0</v>
      </c>
      <c r="J21" s="5">
        <v>0</v>
      </c>
      <c r="K21" s="5" t="s">
        <v>117</v>
      </c>
      <c r="L21" s="5" t="s">
        <v>172</v>
      </c>
      <c r="M21" s="5">
        <v>0</v>
      </c>
      <c r="N21" s="5">
        <v>22200000</v>
      </c>
      <c r="O21" s="46">
        <v>5032802</v>
      </c>
      <c r="P21" s="46">
        <v>5032802</v>
      </c>
      <c r="Q21" s="46">
        <v>5032802</v>
      </c>
      <c r="R21" s="19"/>
    </row>
    <row r="22" spans="1:18" x14ac:dyDescent="0.25">
      <c r="A22" s="33">
        <v>307</v>
      </c>
      <c r="B22" s="5">
        <v>307</v>
      </c>
      <c r="C22" s="5" t="s">
        <v>2</v>
      </c>
      <c r="D22" s="5" t="s">
        <v>32</v>
      </c>
      <c r="E22" s="16" t="s">
        <v>147</v>
      </c>
      <c r="F22" s="5" t="s">
        <v>160</v>
      </c>
      <c r="G22" s="5">
        <v>1</v>
      </c>
      <c r="H22" s="5" t="s">
        <v>166</v>
      </c>
      <c r="I22" s="38">
        <v>0</v>
      </c>
      <c r="J22" s="5">
        <v>0</v>
      </c>
      <c r="K22" s="5" t="s">
        <v>117</v>
      </c>
      <c r="L22" s="5" t="s">
        <v>172</v>
      </c>
      <c r="M22" s="5">
        <v>0</v>
      </c>
      <c r="N22" s="5">
        <v>1</v>
      </c>
      <c r="O22" s="46">
        <v>45471915</v>
      </c>
      <c r="P22" s="46">
        <v>45471915</v>
      </c>
      <c r="Q22" s="46">
        <v>45471915</v>
      </c>
      <c r="R22" s="19"/>
    </row>
    <row r="23" spans="1:18" x14ac:dyDescent="0.25">
      <c r="A23" s="33">
        <v>307</v>
      </c>
      <c r="B23" s="5">
        <v>307</v>
      </c>
      <c r="C23" s="5" t="s">
        <v>2</v>
      </c>
      <c r="D23" s="5" t="s">
        <v>32</v>
      </c>
      <c r="E23" s="16" t="s">
        <v>147</v>
      </c>
      <c r="F23" s="5" t="s">
        <v>160</v>
      </c>
      <c r="G23" s="5">
        <v>1</v>
      </c>
      <c r="H23" s="5" t="s">
        <v>166</v>
      </c>
      <c r="I23" s="38">
        <v>0</v>
      </c>
      <c r="J23" s="5">
        <v>0</v>
      </c>
      <c r="K23" s="5" t="s">
        <v>117</v>
      </c>
      <c r="L23" s="5" t="s">
        <v>172</v>
      </c>
      <c r="M23" s="5">
        <v>0</v>
      </c>
      <c r="N23" s="5">
        <v>22200000</v>
      </c>
      <c r="O23" s="46">
        <v>11222975</v>
      </c>
      <c r="P23" s="46">
        <v>11222975</v>
      </c>
      <c r="Q23" s="46">
        <v>11222975</v>
      </c>
      <c r="R23" s="19"/>
    </row>
    <row r="24" spans="1:18" x14ac:dyDescent="0.25">
      <c r="A24" s="33">
        <v>307</v>
      </c>
      <c r="B24" s="5">
        <v>307</v>
      </c>
      <c r="C24" s="5" t="s">
        <v>2</v>
      </c>
      <c r="D24" s="5" t="s">
        <v>30</v>
      </c>
      <c r="E24" s="16" t="s">
        <v>143</v>
      </c>
      <c r="F24" s="5" t="s">
        <v>163</v>
      </c>
      <c r="G24" s="5">
        <v>1</v>
      </c>
      <c r="H24" s="5" t="s">
        <v>166</v>
      </c>
      <c r="I24" s="38">
        <v>0</v>
      </c>
      <c r="J24" s="5">
        <v>0</v>
      </c>
      <c r="K24" s="5" t="s">
        <v>117</v>
      </c>
      <c r="L24" s="5" t="s">
        <v>172</v>
      </c>
      <c r="M24" s="5">
        <v>0</v>
      </c>
      <c r="N24" s="5">
        <v>22200000</v>
      </c>
      <c r="O24" s="46">
        <v>189862</v>
      </c>
      <c r="P24" s="46">
        <v>189862</v>
      </c>
      <c r="Q24" s="46">
        <v>189862</v>
      </c>
      <c r="R24" s="23"/>
    </row>
    <row r="25" spans="1:18" x14ac:dyDescent="0.25">
      <c r="A25" s="33">
        <v>307</v>
      </c>
      <c r="B25" s="5">
        <v>307</v>
      </c>
      <c r="C25" s="5" t="s">
        <v>2</v>
      </c>
      <c r="D25" s="5" t="s">
        <v>44</v>
      </c>
      <c r="E25" s="16" t="s">
        <v>149</v>
      </c>
      <c r="F25" s="5" t="s">
        <v>161</v>
      </c>
      <c r="G25" s="5">
        <v>1</v>
      </c>
      <c r="H25" s="5" t="s">
        <v>166</v>
      </c>
      <c r="I25" s="38">
        <v>0</v>
      </c>
      <c r="J25" s="5">
        <v>0</v>
      </c>
      <c r="K25" s="5" t="s">
        <v>117</v>
      </c>
      <c r="L25" s="5" t="s">
        <v>172</v>
      </c>
      <c r="M25" s="5">
        <v>0</v>
      </c>
      <c r="N25" s="5">
        <v>22200000</v>
      </c>
      <c r="O25" s="46">
        <v>1500000</v>
      </c>
      <c r="P25" s="46">
        <v>1500000</v>
      </c>
      <c r="Q25" s="46">
        <v>1500000</v>
      </c>
      <c r="R25" s="19"/>
    </row>
    <row r="26" spans="1:18" x14ac:dyDescent="0.25">
      <c r="A26" s="33">
        <v>307</v>
      </c>
      <c r="B26" s="5">
        <v>307</v>
      </c>
      <c r="C26" s="5" t="s">
        <v>2</v>
      </c>
      <c r="D26" s="5" t="s">
        <v>42</v>
      </c>
      <c r="E26" s="16" t="s">
        <v>146</v>
      </c>
      <c r="F26" s="5" t="s">
        <v>150</v>
      </c>
      <c r="G26" s="5">
        <v>1</v>
      </c>
      <c r="H26" s="5" t="s">
        <v>166</v>
      </c>
      <c r="I26" s="38">
        <v>0</v>
      </c>
      <c r="J26" s="5">
        <v>0</v>
      </c>
      <c r="K26" s="5" t="s">
        <v>117</v>
      </c>
      <c r="L26" s="5" t="s">
        <v>172</v>
      </c>
      <c r="M26" s="5">
        <v>0</v>
      </c>
      <c r="N26" s="5">
        <v>1</v>
      </c>
      <c r="O26" s="46">
        <v>14873000</v>
      </c>
      <c r="P26" s="46">
        <v>14873000</v>
      </c>
      <c r="Q26" s="46">
        <v>14873000</v>
      </c>
      <c r="R26" s="19"/>
    </row>
    <row r="27" spans="1:18" x14ac:dyDescent="0.25">
      <c r="A27" s="33">
        <v>308</v>
      </c>
      <c r="B27" s="5"/>
      <c r="C27" s="5" t="s">
        <v>3</v>
      </c>
      <c r="D27" s="5" t="s">
        <v>30</v>
      </c>
      <c r="E27" s="16" t="s">
        <v>143</v>
      </c>
      <c r="F27" s="5" t="s">
        <v>163</v>
      </c>
      <c r="G27" s="5">
        <v>1</v>
      </c>
      <c r="H27" s="5" t="s">
        <v>166</v>
      </c>
      <c r="I27" s="38">
        <v>0</v>
      </c>
      <c r="J27" s="5">
        <v>0</v>
      </c>
      <c r="K27" s="5" t="s">
        <v>121</v>
      </c>
      <c r="L27" s="5" t="s">
        <v>172</v>
      </c>
      <c r="M27" s="5">
        <v>0</v>
      </c>
      <c r="N27" s="5">
        <v>1</v>
      </c>
      <c r="O27" s="46">
        <v>2521441</v>
      </c>
      <c r="P27" s="46">
        <v>2521441</v>
      </c>
      <c r="Q27" s="46">
        <v>2521441</v>
      </c>
      <c r="R27" s="19"/>
    </row>
    <row r="28" spans="1:18" x14ac:dyDescent="0.25">
      <c r="A28" s="33">
        <v>308</v>
      </c>
      <c r="B28" s="5"/>
      <c r="C28" s="5" t="s">
        <v>3</v>
      </c>
      <c r="D28" s="5" t="s">
        <v>183</v>
      </c>
      <c r="E28" s="16" t="s">
        <v>146</v>
      </c>
      <c r="F28" s="5" t="s">
        <v>150</v>
      </c>
      <c r="G28" s="5">
        <v>1</v>
      </c>
      <c r="H28" s="5" t="s">
        <v>166</v>
      </c>
      <c r="I28" s="38">
        <v>0</v>
      </c>
      <c r="J28" s="5">
        <v>0</v>
      </c>
      <c r="K28" s="5" t="s">
        <v>121</v>
      </c>
      <c r="L28" s="5" t="s">
        <v>172</v>
      </c>
      <c r="M28" s="5">
        <v>0</v>
      </c>
      <c r="N28" s="5">
        <v>1</v>
      </c>
      <c r="O28" s="46">
        <v>500000</v>
      </c>
      <c r="P28" s="46">
        <v>500000</v>
      </c>
      <c r="Q28" s="46">
        <v>500000</v>
      </c>
      <c r="R28" s="19"/>
    </row>
    <row r="29" spans="1:18" x14ac:dyDescent="0.25">
      <c r="A29" s="33">
        <v>311</v>
      </c>
      <c r="B29" s="5">
        <v>367</v>
      </c>
      <c r="C29" s="5" t="s">
        <v>4</v>
      </c>
      <c r="D29" s="5" t="s">
        <v>27</v>
      </c>
      <c r="E29" s="16" t="s">
        <v>145</v>
      </c>
      <c r="F29" s="5" t="s">
        <v>156</v>
      </c>
      <c r="G29" s="5">
        <v>1</v>
      </c>
      <c r="H29" s="5" t="s">
        <v>166</v>
      </c>
      <c r="I29" s="38">
        <v>0</v>
      </c>
      <c r="J29" s="5">
        <v>0</v>
      </c>
      <c r="K29" s="5" t="s">
        <v>117</v>
      </c>
      <c r="L29" s="5" t="s">
        <v>172</v>
      </c>
      <c r="M29" s="5">
        <v>0</v>
      </c>
      <c r="N29" s="5">
        <v>1</v>
      </c>
      <c r="O29" s="46">
        <v>140344</v>
      </c>
      <c r="P29" s="46">
        <v>0</v>
      </c>
      <c r="Q29" s="46">
        <v>0</v>
      </c>
      <c r="R29" s="19"/>
    </row>
    <row r="30" spans="1:18" x14ac:dyDescent="0.25">
      <c r="A30" s="33">
        <v>311</v>
      </c>
      <c r="B30" s="5">
        <v>367</v>
      </c>
      <c r="C30" s="5" t="s">
        <v>4</v>
      </c>
      <c r="D30" s="5" t="s">
        <v>44</v>
      </c>
      <c r="E30" s="16" t="s">
        <v>149</v>
      </c>
      <c r="F30" s="5" t="s">
        <v>161</v>
      </c>
      <c r="G30" s="5">
        <v>1</v>
      </c>
      <c r="H30" s="5" t="s">
        <v>166</v>
      </c>
      <c r="I30" s="38">
        <v>0</v>
      </c>
      <c r="J30" s="5">
        <v>0</v>
      </c>
      <c r="K30" s="5" t="s">
        <v>117</v>
      </c>
      <c r="L30" s="5" t="s">
        <v>172</v>
      </c>
      <c r="M30" s="5">
        <v>0</v>
      </c>
      <c r="N30" s="5">
        <v>1</v>
      </c>
      <c r="O30" s="46">
        <v>2556900</v>
      </c>
      <c r="P30" s="46">
        <v>0</v>
      </c>
      <c r="Q30" s="46">
        <v>0</v>
      </c>
      <c r="R30" s="19"/>
    </row>
    <row r="31" spans="1:18" x14ac:dyDescent="0.25">
      <c r="A31" s="33">
        <v>311</v>
      </c>
      <c r="B31" s="5">
        <v>367</v>
      </c>
      <c r="C31" s="5" t="s">
        <v>4</v>
      </c>
      <c r="D31" s="5" t="s">
        <v>42</v>
      </c>
      <c r="E31" s="16" t="s">
        <v>146</v>
      </c>
      <c r="F31" s="5" t="s">
        <v>150</v>
      </c>
      <c r="G31" s="5">
        <v>1</v>
      </c>
      <c r="H31" s="5" t="s">
        <v>166</v>
      </c>
      <c r="I31" s="38">
        <v>0</v>
      </c>
      <c r="J31" s="5">
        <v>0</v>
      </c>
      <c r="K31" s="5" t="s">
        <v>117</v>
      </c>
      <c r="L31" s="5" t="s">
        <v>172</v>
      </c>
      <c r="M31" s="5">
        <v>0</v>
      </c>
      <c r="N31" s="5">
        <v>1</v>
      </c>
      <c r="O31" s="46">
        <v>0</v>
      </c>
      <c r="P31" s="46">
        <v>0</v>
      </c>
      <c r="Q31" s="46">
        <v>0</v>
      </c>
      <c r="R31" s="19"/>
    </row>
    <row r="32" spans="1:18" x14ac:dyDescent="0.25">
      <c r="A32" s="33">
        <v>311</v>
      </c>
      <c r="B32" s="5">
        <v>367</v>
      </c>
      <c r="C32" s="5" t="s">
        <v>4</v>
      </c>
      <c r="D32" s="5" t="s">
        <v>32</v>
      </c>
      <c r="E32" s="16" t="s">
        <v>147</v>
      </c>
      <c r="F32" s="5" t="s">
        <v>160</v>
      </c>
      <c r="G32" s="5">
        <v>1</v>
      </c>
      <c r="H32" s="5" t="s">
        <v>166</v>
      </c>
      <c r="I32" s="38">
        <v>0</v>
      </c>
      <c r="J32" s="5">
        <v>0</v>
      </c>
      <c r="K32" s="5" t="s">
        <v>117</v>
      </c>
      <c r="L32" s="5" t="s">
        <v>172</v>
      </c>
      <c r="M32" s="5">
        <v>0</v>
      </c>
      <c r="N32" s="5">
        <v>1</v>
      </c>
      <c r="O32" s="46">
        <v>1</v>
      </c>
      <c r="P32" s="46">
        <v>0</v>
      </c>
      <c r="Q32" s="46">
        <v>0</v>
      </c>
      <c r="R32" s="19"/>
    </row>
    <row r="33" spans="1:19" x14ac:dyDescent="0.25">
      <c r="A33" s="33">
        <v>311</v>
      </c>
      <c r="B33" s="5">
        <v>367</v>
      </c>
      <c r="C33" s="5" t="s">
        <v>4</v>
      </c>
      <c r="D33" s="5" t="s">
        <v>53</v>
      </c>
      <c r="E33" s="16" t="s">
        <v>143</v>
      </c>
      <c r="F33" s="5" t="s">
        <v>163</v>
      </c>
      <c r="G33" s="5">
        <v>1</v>
      </c>
      <c r="H33" s="5" t="s">
        <v>166</v>
      </c>
      <c r="I33" s="38">
        <v>0</v>
      </c>
      <c r="J33" s="5">
        <v>0</v>
      </c>
      <c r="K33" s="5" t="s">
        <v>117</v>
      </c>
      <c r="L33" s="5" t="s">
        <v>172</v>
      </c>
      <c r="M33" s="5">
        <v>0</v>
      </c>
      <c r="N33" s="5">
        <v>1</v>
      </c>
      <c r="O33" s="46">
        <v>976620</v>
      </c>
      <c r="P33" s="46">
        <v>0</v>
      </c>
      <c r="Q33" s="46">
        <v>0</v>
      </c>
    </row>
    <row r="34" spans="1:19" x14ac:dyDescent="0.25">
      <c r="A34" s="33">
        <v>311</v>
      </c>
      <c r="B34" s="5">
        <v>367</v>
      </c>
      <c r="C34" s="5" t="s">
        <v>4</v>
      </c>
      <c r="D34" s="5" t="s">
        <v>34</v>
      </c>
      <c r="E34" s="5" t="s">
        <v>141</v>
      </c>
      <c r="F34" s="5" t="s">
        <v>154</v>
      </c>
      <c r="G34" s="5">
        <v>1</v>
      </c>
      <c r="H34" s="5" t="s">
        <v>166</v>
      </c>
      <c r="I34" s="38">
        <v>0</v>
      </c>
      <c r="J34" s="5">
        <v>0</v>
      </c>
      <c r="K34" s="5" t="s">
        <v>117</v>
      </c>
      <c r="L34" s="5" t="s">
        <v>172</v>
      </c>
      <c r="M34" s="5">
        <v>0</v>
      </c>
      <c r="N34" s="5">
        <v>1</v>
      </c>
      <c r="O34" s="46">
        <v>1333333</v>
      </c>
      <c r="P34" s="46">
        <v>0</v>
      </c>
      <c r="Q34" s="46">
        <v>0</v>
      </c>
      <c r="R34" s="19"/>
    </row>
    <row r="35" spans="1:19" x14ac:dyDescent="0.25">
      <c r="A35" s="33">
        <v>311</v>
      </c>
      <c r="B35" s="5">
        <v>367</v>
      </c>
      <c r="C35" s="5" t="s">
        <v>4</v>
      </c>
      <c r="D35" s="5" t="s">
        <v>45</v>
      </c>
      <c r="E35" s="16" t="s">
        <v>148</v>
      </c>
      <c r="F35" s="5" t="s">
        <v>162</v>
      </c>
      <c r="G35" s="5">
        <v>1</v>
      </c>
      <c r="H35" s="5" t="s">
        <v>166</v>
      </c>
      <c r="I35" s="38">
        <v>0</v>
      </c>
      <c r="J35" s="5">
        <v>0</v>
      </c>
      <c r="K35" s="5" t="s">
        <v>117</v>
      </c>
      <c r="L35" s="5" t="s">
        <v>172</v>
      </c>
      <c r="M35" s="5">
        <v>0</v>
      </c>
      <c r="N35" s="5">
        <v>1</v>
      </c>
      <c r="O35" s="46">
        <v>0</v>
      </c>
      <c r="P35" s="46">
        <v>0</v>
      </c>
      <c r="Q35" s="46">
        <v>0</v>
      </c>
      <c r="R35" s="23"/>
    </row>
    <row r="36" spans="1:19" x14ac:dyDescent="0.25">
      <c r="A36" s="33">
        <v>311</v>
      </c>
      <c r="B36" s="5">
        <v>367</v>
      </c>
      <c r="C36" s="5" t="s">
        <v>4</v>
      </c>
      <c r="D36" s="5" t="s">
        <v>43</v>
      </c>
      <c r="E36" s="16" t="s">
        <v>148</v>
      </c>
      <c r="F36" s="5" t="s">
        <v>162</v>
      </c>
      <c r="G36" s="5">
        <v>1</v>
      </c>
      <c r="H36" s="5" t="s">
        <v>166</v>
      </c>
      <c r="I36" s="38">
        <v>0</v>
      </c>
      <c r="J36" s="5">
        <v>0</v>
      </c>
      <c r="K36" s="5" t="s">
        <v>117</v>
      </c>
      <c r="L36" s="5" t="s">
        <v>172</v>
      </c>
      <c r="M36" s="5">
        <v>0</v>
      </c>
      <c r="N36" s="5">
        <v>1</v>
      </c>
      <c r="O36" s="46">
        <v>4709850</v>
      </c>
      <c r="P36" s="46">
        <v>0</v>
      </c>
      <c r="Q36" s="46">
        <v>0</v>
      </c>
      <c r="R36" s="19"/>
    </row>
    <row r="37" spans="1:19" ht="22.5" x14ac:dyDescent="0.25">
      <c r="A37" s="33">
        <v>311</v>
      </c>
      <c r="B37" s="5">
        <v>367</v>
      </c>
      <c r="C37" s="5" t="s">
        <v>4</v>
      </c>
      <c r="D37" s="5" t="s">
        <v>46</v>
      </c>
      <c r="E37" s="16" t="s">
        <v>151</v>
      </c>
      <c r="F37" s="5" t="s">
        <v>157</v>
      </c>
      <c r="G37" s="5">
        <v>1</v>
      </c>
      <c r="H37" s="5" t="s">
        <v>166</v>
      </c>
      <c r="I37" s="38">
        <v>0</v>
      </c>
      <c r="J37" s="5">
        <v>0</v>
      </c>
      <c r="K37" s="5" t="s">
        <v>117</v>
      </c>
      <c r="L37" s="5" t="s">
        <v>172</v>
      </c>
      <c r="M37" s="5">
        <v>0</v>
      </c>
      <c r="N37" s="5">
        <v>1</v>
      </c>
      <c r="O37" s="46">
        <v>0</v>
      </c>
      <c r="P37" s="46">
        <v>0</v>
      </c>
      <c r="Q37" s="46">
        <v>0</v>
      </c>
      <c r="R37" s="19"/>
    </row>
    <row r="38" spans="1:19" x14ac:dyDescent="0.25">
      <c r="A38" s="33">
        <v>311</v>
      </c>
      <c r="B38" s="5">
        <v>367</v>
      </c>
      <c r="C38" s="5" t="s">
        <v>4</v>
      </c>
      <c r="D38" s="5" t="s">
        <v>36</v>
      </c>
      <c r="E38" s="16" t="s">
        <v>148</v>
      </c>
      <c r="F38" s="5" t="s">
        <v>162</v>
      </c>
      <c r="G38" s="5">
        <v>1</v>
      </c>
      <c r="H38" s="5" t="s">
        <v>166</v>
      </c>
      <c r="I38" s="38">
        <v>0</v>
      </c>
      <c r="J38" s="5">
        <v>0</v>
      </c>
      <c r="K38" s="5" t="s">
        <v>117</v>
      </c>
      <c r="L38" s="5" t="s">
        <v>172</v>
      </c>
      <c r="M38" s="5">
        <v>0</v>
      </c>
      <c r="N38" s="5">
        <v>1</v>
      </c>
      <c r="O38" s="46">
        <v>0</v>
      </c>
      <c r="P38" s="46">
        <v>0</v>
      </c>
      <c r="Q38" s="46">
        <v>0</v>
      </c>
      <c r="R38" s="19"/>
    </row>
    <row r="39" spans="1:19" x14ac:dyDescent="0.25">
      <c r="A39" s="33">
        <v>312</v>
      </c>
      <c r="B39" s="5">
        <v>312</v>
      </c>
      <c r="C39" s="5" t="s">
        <v>5</v>
      </c>
      <c r="D39" s="5" t="s">
        <v>34</v>
      </c>
      <c r="E39" s="5" t="s">
        <v>141</v>
      </c>
      <c r="F39" s="5" t="s">
        <v>154</v>
      </c>
      <c r="G39" s="5">
        <v>1</v>
      </c>
      <c r="H39" s="5" t="s">
        <v>166</v>
      </c>
      <c r="I39" s="38">
        <v>0</v>
      </c>
      <c r="J39" s="5">
        <v>0</v>
      </c>
      <c r="K39" s="5" t="s">
        <v>117</v>
      </c>
      <c r="L39" s="5" t="s">
        <v>172</v>
      </c>
      <c r="M39" s="5">
        <v>0</v>
      </c>
      <c r="N39" s="5">
        <v>1</v>
      </c>
      <c r="O39" s="46">
        <v>44683333.329999983</v>
      </c>
      <c r="P39" s="46">
        <v>44683333.329999983</v>
      </c>
      <c r="Q39" s="46">
        <v>44683333.329999983</v>
      </c>
      <c r="R39" s="19"/>
    </row>
    <row r="40" spans="1:19" x14ac:dyDescent="0.25">
      <c r="A40" s="33">
        <v>312</v>
      </c>
      <c r="B40" s="5">
        <v>312</v>
      </c>
      <c r="C40" s="5" t="s">
        <v>5</v>
      </c>
      <c r="D40" s="5" t="s">
        <v>34</v>
      </c>
      <c r="E40" s="5" t="s">
        <v>141</v>
      </c>
      <c r="F40" s="5" t="s">
        <v>154</v>
      </c>
      <c r="G40" s="5">
        <v>1</v>
      </c>
      <c r="H40" s="5" t="s">
        <v>166</v>
      </c>
      <c r="I40" s="38">
        <v>0</v>
      </c>
      <c r="J40" s="5">
        <v>0</v>
      </c>
      <c r="K40" s="5" t="s">
        <v>117</v>
      </c>
      <c r="L40" s="5" t="s">
        <v>172</v>
      </c>
      <c r="M40" s="5">
        <v>0</v>
      </c>
      <c r="N40" s="5">
        <v>22200000</v>
      </c>
      <c r="O40" s="47">
        <v>38468485</v>
      </c>
      <c r="P40" s="47">
        <v>38468485</v>
      </c>
      <c r="Q40" s="47">
        <v>38468485</v>
      </c>
      <c r="R40" s="19"/>
    </row>
    <row r="41" spans="1:19" x14ac:dyDescent="0.25">
      <c r="A41" s="33">
        <v>312</v>
      </c>
      <c r="B41" s="5">
        <v>312</v>
      </c>
      <c r="C41" s="5" t="s">
        <v>5</v>
      </c>
      <c r="D41" s="5" t="s">
        <v>27</v>
      </c>
      <c r="E41" s="16" t="s">
        <v>145</v>
      </c>
      <c r="F41" s="5" t="s">
        <v>156</v>
      </c>
      <c r="G41" s="5">
        <v>1</v>
      </c>
      <c r="H41" s="5" t="s">
        <v>166</v>
      </c>
      <c r="I41" s="38">
        <v>0</v>
      </c>
      <c r="J41" s="5">
        <v>0</v>
      </c>
      <c r="K41" s="5" t="s">
        <v>117</v>
      </c>
      <c r="L41" s="5" t="s">
        <v>172</v>
      </c>
      <c r="M41" s="5">
        <v>0</v>
      </c>
      <c r="N41" s="5">
        <v>22200000</v>
      </c>
      <c r="O41" s="46">
        <v>3971800</v>
      </c>
      <c r="P41" s="46">
        <v>3971800</v>
      </c>
      <c r="Q41" s="46">
        <v>3971800</v>
      </c>
      <c r="R41" s="19"/>
    </row>
    <row r="42" spans="1:19" x14ac:dyDescent="0.25">
      <c r="A42" s="33">
        <v>312</v>
      </c>
      <c r="B42" s="5">
        <v>312</v>
      </c>
      <c r="C42" s="5" t="s">
        <v>5</v>
      </c>
      <c r="D42" s="5" t="s">
        <v>44</v>
      </c>
      <c r="E42" s="16" t="s">
        <v>149</v>
      </c>
      <c r="F42" s="5" t="s">
        <v>161</v>
      </c>
      <c r="G42" s="5">
        <v>1</v>
      </c>
      <c r="H42" s="5" t="s">
        <v>166</v>
      </c>
      <c r="I42" s="38">
        <v>0</v>
      </c>
      <c r="J42" s="5">
        <v>0</v>
      </c>
      <c r="K42" s="5" t="s">
        <v>117</v>
      </c>
      <c r="L42" s="5" t="s">
        <v>172</v>
      </c>
      <c r="M42" s="5">
        <v>0</v>
      </c>
      <c r="N42" s="5">
        <v>22200000</v>
      </c>
      <c r="O42" s="46">
        <v>2500000</v>
      </c>
      <c r="P42" s="46">
        <v>2500000</v>
      </c>
      <c r="Q42" s="46">
        <v>2500000</v>
      </c>
      <c r="R42" s="19"/>
      <c r="S42" s="23"/>
    </row>
    <row r="43" spans="1:19" x14ac:dyDescent="0.25">
      <c r="A43" s="33">
        <v>312</v>
      </c>
      <c r="B43" s="5">
        <v>312</v>
      </c>
      <c r="C43" s="5" t="s">
        <v>5</v>
      </c>
      <c r="D43" s="5" t="s">
        <v>25</v>
      </c>
      <c r="E43" s="5" t="s">
        <v>141</v>
      </c>
      <c r="F43" s="5" t="s">
        <v>154</v>
      </c>
      <c r="G43" s="5">
        <v>1</v>
      </c>
      <c r="H43" s="5" t="s">
        <v>166</v>
      </c>
      <c r="I43" s="38">
        <v>0</v>
      </c>
      <c r="J43" s="5">
        <v>0</v>
      </c>
      <c r="K43" s="5" t="s">
        <v>117</v>
      </c>
      <c r="L43" s="5" t="s">
        <v>172</v>
      </c>
      <c r="M43" s="5">
        <v>0</v>
      </c>
      <c r="N43" s="5">
        <v>22200000</v>
      </c>
      <c r="O43" s="46">
        <v>15200000</v>
      </c>
      <c r="P43" s="46">
        <v>15200000</v>
      </c>
      <c r="Q43" s="46">
        <v>15200000</v>
      </c>
      <c r="R43" s="23"/>
    </row>
    <row r="44" spans="1:19" x14ac:dyDescent="0.25">
      <c r="A44" s="33">
        <v>312</v>
      </c>
      <c r="B44" s="5">
        <v>312</v>
      </c>
      <c r="C44" s="5" t="s">
        <v>5</v>
      </c>
      <c r="D44" s="5" t="s">
        <v>42</v>
      </c>
      <c r="E44" s="16" t="s">
        <v>146</v>
      </c>
      <c r="F44" s="5" t="s">
        <v>150</v>
      </c>
      <c r="G44" s="5">
        <v>1</v>
      </c>
      <c r="H44" s="5" t="s">
        <v>166</v>
      </c>
      <c r="I44" s="38">
        <v>0</v>
      </c>
      <c r="J44" s="5">
        <v>0</v>
      </c>
      <c r="K44" s="5" t="s">
        <v>117</v>
      </c>
      <c r="L44" s="5" t="s">
        <v>172</v>
      </c>
      <c r="M44" s="5">
        <v>0</v>
      </c>
      <c r="N44" s="5">
        <v>1</v>
      </c>
      <c r="O44" s="46">
        <v>6709360</v>
      </c>
      <c r="P44" s="46">
        <v>6709360</v>
      </c>
      <c r="Q44" s="46">
        <v>6709360</v>
      </c>
      <c r="R44" s="23"/>
    </row>
    <row r="45" spans="1:19" x14ac:dyDescent="0.25">
      <c r="A45" s="33">
        <v>312</v>
      </c>
      <c r="B45" s="5">
        <v>312</v>
      </c>
      <c r="C45" s="5" t="s">
        <v>5</v>
      </c>
      <c r="D45" s="5" t="s">
        <v>53</v>
      </c>
      <c r="E45" s="16" t="s">
        <v>143</v>
      </c>
      <c r="F45" s="5" t="s">
        <v>163</v>
      </c>
      <c r="G45" s="5">
        <v>1</v>
      </c>
      <c r="H45" s="5" t="s">
        <v>166</v>
      </c>
      <c r="I45" s="38">
        <v>0</v>
      </c>
      <c r="J45" s="5">
        <v>0</v>
      </c>
      <c r="K45" s="5" t="s">
        <v>117</v>
      </c>
      <c r="L45" s="5" t="s">
        <v>172</v>
      </c>
      <c r="M45" s="5">
        <v>0</v>
      </c>
      <c r="N45" s="5">
        <v>1</v>
      </c>
      <c r="O45" s="46">
        <v>1270549</v>
      </c>
      <c r="P45" s="46">
        <v>1270549</v>
      </c>
      <c r="Q45" s="46">
        <v>1270549</v>
      </c>
      <c r="R45" s="23"/>
    </row>
    <row r="46" spans="1:19" x14ac:dyDescent="0.25">
      <c r="A46" s="33">
        <v>312</v>
      </c>
      <c r="B46" s="5">
        <v>312</v>
      </c>
      <c r="C46" s="5" t="s">
        <v>5</v>
      </c>
      <c r="D46" s="5" t="s">
        <v>53</v>
      </c>
      <c r="E46" s="16" t="s">
        <v>143</v>
      </c>
      <c r="F46" s="5" t="s">
        <v>163</v>
      </c>
      <c r="G46" s="5">
        <v>1</v>
      </c>
      <c r="H46" s="5" t="s">
        <v>166</v>
      </c>
      <c r="I46" s="38">
        <v>0</v>
      </c>
      <c r="J46" s="5">
        <v>0</v>
      </c>
      <c r="K46" s="5" t="s">
        <v>117</v>
      </c>
      <c r="L46" s="5" t="s">
        <v>172</v>
      </c>
      <c r="M46" s="5">
        <v>0</v>
      </c>
      <c r="N46" s="5">
        <v>22200000</v>
      </c>
      <c r="O46" s="46">
        <v>8285201</v>
      </c>
      <c r="P46" s="46">
        <v>8285201</v>
      </c>
      <c r="Q46" s="46">
        <v>8285201</v>
      </c>
      <c r="R46" s="19"/>
    </row>
    <row r="47" spans="1:19" x14ac:dyDescent="0.25">
      <c r="A47" s="33">
        <v>312</v>
      </c>
      <c r="B47" s="5">
        <v>312</v>
      </c>
      <c r="C47" s="5" t="s">
        <v>5</v>
      </c>
      <c r="D47" s="5" t="s">
        <v>54</v>
      </c>
      <c r="E47" s="16" t="s">
        <v>148</v>
      </c>
      <c r="F47" s="5" t="s">
        <v>162</v>
      </c>
      <c r="G47" s="5">
        <v>1</v>
      </c>
      <c r="H47" s="5" t="s">
        <v>166</v>
      </c>
      <c r="I47" s="38">
        <v>0</v>
      </c>
      <c r="J47" s="5">
        <v>0</v>
      </c>
      <c r="K47" s="5" t="s">
        <v>117</v>
      </c>
      <c r="L47" s="5" t="s">
        <v>172</v>
      </c>
      <c r="M47" s="5">
        <v>0</v>
      </c>
      <c r="N47" s="5">
        <v>1</v>
      </c>
      <c r="O47" s="46">
        <v>0</v>
      </c>
      <c r="P47" s="46">
        <v>0</v>
      </c>
      <c r="Q47" s="46">
        <v>0</v>
      </c>
    </row>
    <row r="48" spans="1:19" x14ac:dyDescent="0.25">
      <c r="A48" s="33">
        <v>312</v>
      </c>
      <c r="B48" s="5">
        <v>312</v>
      </c>
      <c r="C48" s="5" t="s">
        <v>5</v>
      </c>
      <c r="D48" s="5" t="s">
        <v>45</v>
      </c>
      <c r="E48" s="16" t="s">
        <v>148</v>
      </c>
      <c r="F48" s="5" t="s">
        <v>162</v>
      </c>
      <c r="G48" s="5">
        <v>1</v>
      </c>
      <c r="H48" s="5" t="s">
        <v>166</v>
      </c>
      <c r="I48" s="38">
        <v>0</v>
      </c>
      <c r="J48" s="5">
        <v>0</v>
      </c>
      <c r="K48" s="5" t="s">
        <v>117</v>
      </c>
      <c r="L48" s="5" t="s">
        <v>172</v>
      </c>
      <c r="M48" s="5">
        <v>0</v>
      </c>
      <c r="N48" s="5">
        <v>22200000</v>
      </c>
      <c r="O48" s="46">
        <v>8000000</v>
      </c>
      <c r="P48" s="46">
        <v>8000000</v>
      </c>
      <c r="Q48" s="46">
        <v>8000000</v>
      </c>
    </row>
    <row r="49" spans="1:18" ht="22.5" x14ac:dyDescent="0.25">
      <c r="A49" s="33">
        <v>312</v>
      </c>
      <c r="B49" s="5">
        <v>312</v>
      </c>
      <c r="C49" s="5" t="s">
        <v>5</v>
      </c>
      <c r="D49" s="5" t="s">
        <v>46</v>
      </c>
      <c r="E49" s="16" t="s">
        <v>151</v>
      </c>
      <c r="F49" s="5" t="s">
        <v>157</v>
      </c>
      <c r="G49" s="5">
        <v>1</v>
      </c>
      <c r="H49" s="5" t="s">
        <v>166</v>
      </c>
      <c r="I49" s="38">
        <v>0</v>
      </c>
      <c r="J49" s="5">
        <v>0</v>
      </c>
      <c r="K49" s="5" t="s">
        <v>117</v>
      </c>
      <c r="L49" s="5" t="s">
        <v>172</v>
      </c>
      <c r="M49" s="5">
        <v>0</v>
      </c>
      <c r="N49" s="5">
        <v>1</v>
      </c>
      <c r="O49" s="46">
        <v>0</v>
      </c>
      <c r="P49" s="46">
        <v>0</v>
      </c>
      <c r="Q49" s="46">
        <v>0</v>
      </c>
    </row>
    <row r="50" spans="1:18" x14ac:dyDescent="0.25">
      <c r="A50" s="33">
        <v>312</v>
      </c>
      <c r="B50" s="5">
        <v>312</v>
      </c>
      <c r="C50" s="5" t="s">
        <v>5</v>
      </c>
      <c r="D50" s="5" t="s">
        <v>36</v>
      </c>
      <c r="E50" s="16" t="s">
        <v>148</v>
      </c>
      <c r="F50" s="5" t="s">
        <v>162</v>
      </c>
      <c r="G50" s="5">
        <v>1</v>
      </c>
      <c r="H50" s="5" t="s">
        <v>166</v>
      </c>
      <c r="I50" s="38">
        <v>0</v>
      </c>
      <c r="J50" s="5">
        <v>0</v>
      </c>
      <c r="K50" s="5" t="s">
        <v>117</v>
      </c>
      <c r="L50" s="5" t="s">
        <v>172</v>
      </c>
      <c r="M50" s="5">
        <v>0</v>
      </c>
      <c r="N50" s="5">
        <v>1</v>
      </c>
      <c r="O50" s="46">
        <v>0</v>
      </c>
      <c r="P50" s="46">
        <v>0</v>
      </c>
      <c r="Q50" s="46">
        <v>0</v>
      </c>
    </row>
    <row r="51" spans="1:18" x14ac:dyDescent="0.25">
      <c r="A51" s="33">
        <v>313</v>
      </c>
      <c r="B51" s="5">
        <v>313</v>
      </c>
      <c r="C51" s="5" t="s">
        <v>6</v>
      </c>
      <c r="D51" s="5" t="s">
        <v>34</v>
      </c>
      <c r="E51" s="5" t="s">
        <v>141</v>
      </c>
      <c r="F51" s="5" t="s">
        <v>154</v>
      </c>
      <c r="G51" s="5">
        <v>1</v>
      </c>
      <c r="H51" s="5" t="s">
        <v>166</v>
      </c>
      <c r="I51" s="38">
        <v>0</v>
      </c>
      <c r="J51" s="5">
        <v>0</v>
      </c>
      <c r="K51" s="5" t="s">
        <v>117</v>
      </c>
      <c r="L51" s="5" t="s">
        <v>172</v>
      </c>
      <c r="M51" s="5">
        <v>0</v>
      </c>
      <c r="N51" s="5">
        <v>1</v>
      </c>
      <c r="O51" s="46">
        <v>15016618</v>
      </c>
      <c r="P51" s="46">
        <v>15016618</v>
      </c>
      <c r="Q51" s="46">
        <v>15016618</v>
      </c>
    </row>
    <row r="52" spans="1:18" x14ac:dyDescent="0.25">
      <c r="A52" s="33">
        <v>313</v>
      </c>
      <c r="B52" s="5">
        <v>313</v>
      </c>
      <c r="C52" s="5" t="s">
        <v>6</v>
      </c>
      <c r="D52" s="5" t="s">
        <v>34</v>
      </c>
      <c r="E52" s="5" t="s">
        <v>141</v>
      </c>
      <c r="F52" s="5" t="s">
        <v>154</v>
      </c>
      <c r="G52" s="5">
        <v>1</v>
      </c>
      <c r="H52" s="5" t="s">
        <v>166</v>
      </c>
      <c r="I52" s="38">
        <v>0</v>
      </c>
      <c r="J52" s="5">
        <v>0</v>
      </c>
      <c r="K52" s="5" t="s">
        <v>117</v>
      </c>
      <c r="L52" s="5" t="s">
        <v>172</v>
      </c>
      <c r="M52" s="5">
        <v>0</v>
      </c>
      <c r="N52" s="5">
        <v>22200000</v>
      </c>
      <c r="O52" s="46">
        <v>2437392</v>
      </c>
      <c r="P52" s="46">
        <v>2437392</v>
      </c>
      <c r="Q52" s="46">
        <v>2437392</v>
      </c>
    </row>
    <row r="53" spans="1:18" x14ac:dyDescent="0.25">
      <c r="A53" s="33">
        <v>313</v>
      </c>
      <c r="B53" s="5">
        <v>313</v>
      </c>
      <c r="C53" s="5" t="s">
        <v>6</v>
      </c>
      <c r="D53" s="5" t="s">
        <v>27</v>
      </c>
      <c r="E53" s="16" t="s">
        <v>145</v>
      </c>
      <c r="F53" s="5" t="s">
        <v>156</v>
      </c>
      <c r="G53" s="5">
        <v>1</v>
      </c>
      <c r="H53" s="5" t="s">
        <v>166</v>
      </c>
      <c r="I53" s="38">
        <v>0</v>
      </c>
      <c r="J53" s="5">
        <v>0</v>
      </c>
      <c r="K53" s="5" t="s">
        <v>117</v>
      </c>
      <c r="L53" s="5" t="s">
        <v>172</v>
      </c>
      <c r="M53" s="5">
        <v>0</v>
      </c>
      <c r="N53" s="5">
        <v>22200000</v>
      </c>
      <c r="O53" s="46">
        <v>10769</v>
      </c>
      <c r="P53" s="46">
        <v>10769</v>
      </c>
      <c r="Q53" s="46">
        <v>10769</v>
      </c>
    </row>
    <row r="54" spans="1:18" x14ac:dyDescent="0.25">
      <c r="A54" s="33">
        <v>313</v>
      </c>
      <c r="B54" s="5">
        <v>313</v>
      </c>
      <c r="C54" s="5" t="s">
        <v>6</v>
      </c>
      <c r="D54" s="5" t="s">
        <v>44</v>
      </c>
      <c r="E54" s="16" t="s">
        <v>149</v>
      </c>
      <c r="F54" s="5" t="s">
        <v>161</v>
      </c>
      <c r="G54" s="5">
        <v>1</v>
      </c>
      <c r="H54" s="5" t="s">
        <v>166</v>
      </c>
      <c r="I54" s="38">
        <v>0</v>
      </c>
      <c r="J54" s="5">
        <v>0</v>
      </c>
      <c r="K54" s="5" t="s">
        <v>117</v>
      </c>
      <c r="L54" s="5" t="s">
        <v>172</v>
      </c>
      <c r="M54" s="5">
        <v>0</v>
      </c>
      <c r="N54" s="5">
        <v>1</v>
      </c>
      <c r="O54" s="46">
        <v>0</v>
      </c>
      <c r="P54" s="46">
        <v>0</v>
      </c>
      <c r="Q54" s="46">
        <v>0</v>
      </c>
    </row>
    <row r="55" spans="1:18" x14ac:dyDescent="0.25">
      <c r="A55" s="33">
        <v>313</v>
      </c>
      <c r="B55" s="5">
        <v>313</v>
      </c>
      <c r="C55" s="5" t="s">
        <v>6</v>
      </c>
      <c r="D55" s="5" t="s">
        <v>32</v>
      </c>
      <c r="E55" s="16" t="s">
        <v>147</v>
      </c>
      <c r="F55" s="5" t="s">
        <v>160</v>
      </c>
      <c r="G55" s="5">
        <v>1</v>
      </c>
      <c r="H55" s="5" t="s">
        <v>166</v>
      </c>
      <c r="I55" s="38">
        <v>0</v>
      </c>
      <c r="J55" s="5">
        <v>0</v>
      </c>
      <c r="K55" s="5" t="s">
        <v>117</v>
      </c>
      <c r="L55" s="5" t="s">
        <v>172</v>
      </c>
      <c r="M55" s="5">
        <v>0</v>
      </c>
      <c r="N55" s="5">
        <v>1</v>
      </c>
      <c r="O55" s="46">
        <v>0</v>
      </c>
      <c r="P55" s="46">
        <v>0</v>
      </c>
      <c r="Q55" s="46">
        <v>0</v>
      </c>
    </row>
    <row r="56" spans="1:18" x14ac:dyDescent="0.25">
      <c r="A56" s="33">
        <v>313</v>
      </c>
      <c r="B56" s="5">
        <v>313</v>
      </c>
      <c r="C56" s="5" t="s">
        <v>6</v>
      </c>
      <c r="D56" s="5" t="s">
        <v>42</v>
      </c>
      <c r="E56" s="16" t="s">
        <v>146</v>
      </c>
      <c r="F56" s="5" t="s">
        <v>150</v>
      </c>
      <c r="G56" s="5">
        <v>1</v>
      </c>
      <c r="H56" s="5" t="s">
        <v>166</v>
      </c>
      <c r="I56" s="38">
        <v>0</v>
      </c>
      <c r="J56" s="5">
        <v>0</v>
      </c>
      <c r="K56" s="5" t="s">
        <v>117</v>
      </c>
      <c r="L56" s="5" t="s">
        <v>172</v>
      </c>
      <c r="M56" s="5">
        <v>0</v>
      </c>
      <c r="N56" s="5">
        <v>1</v>
      </c>
      <c r="O56" s="46">
        <v>5422268</v>
      </c>
      <c r="P56" s="46">
        <v>5422268</v>
      </c>
      <c r="Q56" s="46">
        <v>5422268</v>
      </c>
    </row>
    <row r="57" spans="1:18" x14ac:dyDescent="0.25">
      <c r="A57" s="33">
        <v>313</v>
      </c>
      <c r="B57" s="5">
        <v>313</v>
      </c>
      <c r="C57" s="5" t="s">
        <v>6</v>
      </c>
      <c r="D57" s="5" t="s">
        <v>53</v>
      </c>
      <c r="E57" s="16" t="s">
        <v>143</v>
      </c>
      <c r="F57" s="5" t="s">
        <v>163</v>
      </c>
      <c r="G57" s="5">
        <v>1</v>
      </c>
      <c r="H57" s="5" t="s">
        <v>166</v>
      </c>
      <c r="I57" s="38">
        <v>0</v>
      </c>
      <c r="J57" s="5">
        <v>0</v>
      </c>
      <c r="K57" s="5" t="s">
        <v>117</v>
      </c>
      <c r="L57" s="5" t="s">
        <v>172</v>
      </c>
      <c r="M57" s="5">
        <v>0</v>
      </c>
      <c r="N57" s="5">
        <v>1</v>
      </c>
      <c r="O57" s="46">
        <v>0</v>
      </c>
      <c r="P57" s="46">
        <v>0</v>
      </c>
      <c r="Q57" s="46">
        <v>0</v>
      </c>
    </row>
    <row r="58" spans="1:18" x14ac:dyDescent="0.25">
      <c r="A58" s="33">
        <v>313</v>
      </c>
      <c r="B58" s="5">
        <v>313</v>
      </c>
      <c r="C58" s="5" t="s">
        <v>6</v>
      </c>
      <c r="D58" s="5" t="s">
        <v>35</v>
      </c>
      <c r="E58" s="16" t="s">
        <v>143</v>
      </c>
      <c r="F58" s="5" t="s">
        <v>163</v>
      </c>
      <c r="G58" s="5">
        <v>1</v>
      </c>
      <c r="H58" s="5" t="s">
        <v>166</v>
      </c>
      <c r="I58" s="38">
        <v>0</v>
      </c>
      <c r="J58" s="5">
        <v>0</v>
      </c>
      <c r="K58" s="5" t="s">
        <v>117</v>
      </c>
      <c r="L58" s="5" t="s">
        <v>172</v>
      </c>
      <c r="M58" s="5">
        <v>0</v>
      </c>
      <c r="N58" s="5">
        <v>1</v>
      </c>
      <c r="O58" s="46">
        <v>7485624</v>
      </c>
      <c r="P58" s="46">
        <v>7485624</v>
      </c>
      <c r="Q58" s="46">
        <v>7485624</v>
      </c>
    </row>
    <row r="59" spans="1:18" x14ac:dyDescent="0.25">
      <c r="A59" s="33">
        <v>313</v>
      </c>
      <c r="B59" s="5">
        <v>313</v>
      </c>
      <c r="C59" s="5" t="s">
        <v>6</v>
      </c>
      <c r="D59" s="5" t="s">
        <v>35</v>
      </c>
      <c r="E59" s="16" t="s">
        <v>143</v>
      </c>
      <c r="F59" s="5" t="s">
        <v>163</v>
      </c>
      <c r="G59" s="5">
        <v>1</v>
      </c>
      <c r="H59" s="5" t="s">
        <v>166</v>
      </c>
      <c r="I59" s="38">
        <v>0</v>
      </c>
      <c r="J59" s="5">
        <v>0</v>
      </c>
      <c r="K59" s="5" t="s">
        <v>117</v>
      </c>
      <c r="L59" s="5" t="s">
        <v>172</v>
      </c>
      <c r="M59" s="5">
        <v>0</v>
      </c>
      <c r="N59" s="5">
        <v>22200000</v>
      </c>
      <c r="O59" s="46">
        <v>3059642</v>
      </c>
      <c r="P59" s="46">
        <v>3059642</v>
      </c>
      <c r="Q59" s="46">
        <v>3059642</v>
      </c>
    </row>
    <row r="60" spans="1:18" x14ac:dyDescent="0.25">
      <c r="A60" s="33">
        <v>313</v>
      </c>
      <c r="B60" s="5">
        <v>313</v>
      </c>
      <c r="C60" s="5" t="s">
        <v>6</v>
      </c>
      <c r="D60" s="5" t="s">
        <v>45</v>
      </c>
      <c r="E60" s="16" t="s">
        <v>148</v>
      </c>
      <c r="F60" s="5" t="s">
        <v>162</v>
      </c>
      <c r="G60" s="5">
        <v>1</v>
      </c>
      <c r="H60" s="5" t="s">
        <v>166</v>
      </c>
      <c r="I60" s="38">
        <v>0</v>
      </c>
      <c r="J60" s="5">
        <v>0</v>
      </c>
      <c r="K60" s="5" t="s">
        <v>117</v>
      </c>
      <c r="L60" s="5" t="s">
        <v>172</v>
      </c>
      <c r="M60" s="5">
        <v>0</v>
      </c>
      <c r="N60" s="5">
        <v>1</v>
      </c>
      <c r="O60" s="46">
        <v>8118348</v>
      </c>
      <c r="P60" s="46">
        <v>8118348</v>
      </c>
      <c r="Q60" s="46">
        <v>8118348</v>
      </c>
    </row>
    <row r="61" spans="1:18" x14ac:dyDescent="0.25">
      <c r="A61" s="33">
        <v>313</v>
      </c>
      <c r="B61" s="5">
        <v>313</v>
      </c>
      <c r="C61" s="5" t="s">
        <v>6</v>
      </c>
      <c r="D61" s="5" t="s">
        <v>45</v>
      </c>
      <c r="E61" s="16" t="s">
        <v>148</v>
      </c>
      <c r="F61" s="5" t="s">
        <v>162</v>
      </c>
      <c r="G61" s="5">
        <v>1</v>
      </c>
      <c r="H61" s="5" t="s">
        <v>166</v>
      </c>
      <c r="I61" s="38">
        <v>0</v>
      </c>
      <c r="J61" s="5">
        <v>0</v>
      </c>
      <c r="K61" s="5" t="s">
        <v>117</v>
      </c>
      <c r="L61" s="5" t="s">
        <v>172</v>
      </c>
      <c r="M61" s="5">
        <v>0</v>
      </c>
      <c r="N61" s="5">
        <v>22200000</v>
      </c>
      <c r="O61" s="46">
        <v>1935504</v>
      </c>
      <c r="P61" s="46">
        <v>1935504</v>
      </c>
      <c r="Q61" s="46">
        <v>1935504</v>
      </c>
      <c r="R61" s="19"/>
    </row>
    <row r="62" spans="1:18" x14ac:dyDescent="0.25">
      <c r="A62" s="33">
        <v>313</v>
      </c>
      <c r="B62" s="5">
        <v>313</v>
      </c>
      <c r="C62" s="5" t="s">
        <v>6</v>
      </c>
      <c r="D62" s="5" t="s">
        <v>43</v>
      </c>
      <c r="E62" s="16" t="s">
        <v>148</v>
      </c>
      <c r="F62" s="5" t="s">
        <v>162</v>
      </c>
      <c r="G62" s="5">
        <v>1</v>
      </c>
      <c r="H62" s="5" t="s">
        <v>166</v>
      </c>
      <c r="I62" s="38">
        <v>0</v>
      </c>
      <c r="J62" s="5">
        <v>0</v>
      </c>
      <c r="K62" s="5" t="s">
        <v>117</v>
      </c>
      <c r="L62" s="5" t="s">
        <v>172</v>
      </c>
      <c r="M62" s="5">
        <v>0</v>
      </c>
      <c r="N62" s="5">
        <v>1</v>
      </c>
      <c r="O62" s="46">
        <v>15000000</v>
      </c>
      <c r="P62" s="46">
        <v>15000000</v>
      </c>
      <c r="Q62" s="46">
        <v>15000000</v>
      </c>
      <c r="R62" s="23"/>
    </row>
    <row r="63" spans="1:18" ht="22.5" x14ac:dyDescent="0.25">
      <c r="A63" s="33">
        <v>313</v>
      </c>
      <c r="B63" s="5">
        <v>313</v>
      </c>
      <c r="C63" s="5" t="s">
        <v>6</v>
      </c>
      <c r="D63" s="5" t="s">
        <v>46</v>
      </c>
      <c r="E63" s="16" t="s">
        <v>151</v>
      </c>
      <c r="F63" s="5" t="s">
        <v>157</v>
      </c>
      <c r="G63" s="5">
        <v>1</v>
      </c>
      <c r="H63" s="5" t="s">
        <v>166</v>
      </c>
      <c r="I63" s="38">
        <v>0</v>
      </c>
      <c r="J63" s="5">
        <v>0</v>
      </c>
      <c r="K63" s="5" t="s">
        <v>117</v>
      </c>
      <c r="L63" s="5" t="s">
        <v>172</v>
      </c>
      <c r="M63" s="5">
        <v>0</v>
      </c>
      <c r="N63" s="5">
        <v>22200000</v>
      </c>
      <c r="O63" s="46">
        <v>1394</v>
      </c>
      <c r="P63" s="46">
        <v>1394</v>
      </c>
      <c r="Q63" s="46">
        <v>1394</v>
      </c>
    </row>
    <row r="64" spans="1:18" x14ac:dyDescent="0.25">
      <c r="A64" s="33">
        <v>315</v>
      </c>
      <c r="B64" s="5">
        <v>315</v>
      </c>
      <c r="C64" s="5" t="s">
        <v>7</v>
      </c>
      <c r="D64" s="5" t="s">
        <v>34</v>
      </c>
      <c r="E64" s="5" t="s">
        <v>141</v>
      </c>
      <c r="F64" s="5" t="s">
        <v>154</v>
      </c>
      <c r="G64" s="5">
        <v>1</v>
      </c>
      <c r="H64" s="5" t="s">
        <v>166</v>
      </c>
      <c r="I64" s="38">
        <v>0</v>
      </c>
      <c r="J64" s="5">
        <v>0</v>
      </c>
      <c r="K64" s="5" t="s">
        <v>117</v>
      </c>
      <c r="L64" s="5" t="s">
        <v>172</v>
      </c>
      <c r="M64" s="5">
        <v>0</v>
      </c>
      <c r="N64" s="5">
        <v>1</v>
      </c>
      <c r="O64" s="46">
        <v>5995584</v>
      </c>
      <c r="P64" s="46">
        <v>5995584</v>
      </c>
      <c r="Q64" s="46">
        <v>5995584</v>
      </c>
    </row>
    <row r="65" spans="1:17" x14ac:dyDescent="0.25">
      <c r="A65" s="33">
        <v>315</v>
      </c>
      <c r="B65" s="5">
        <v>315</v>
      </c>
      <c r="C65" s="5" t="s">
        <v>7</v>
      </c>
      <c r="D65" s="5" t="s">
        <v>27</v>
      </c>
      <c r="E65" s="16" t="s">
        <v>145</v>
      </c>
      <c r="F65" s="5" t="s">
        <v>156</v>
      </c>
      <c r="G65" s="5">
        <v>1</v>
      </c>
      <c r="H65" s="5" t="s">
        <v>166</v>
      </c>
      <c r="I65" s="38">
        <v>0</v>
      </c>
      <c r="J65" s="5">
        <v>0</v>
      </c>
      <c r="K65" s="5" t="s">
        <v>117</v>
      </c>
      <c r="L65" s="5" t="s">
        <v>172</v>
      </c>
      <c r="M65" s="5">
        <v>0</v>
      </c>
      <c r="N65" s="5">
        <v>22200000</v>
      </c>
      <c r="O65" s="46">
        <v>1323000</v>
      </c>
      <c r="P65" s="46">
        <v>1323000</v>
      </c>
      <c r="Q65" s="46">
        <v>1323000</v>
      </c>
    </row>
    <row r="66" spans="1:17" x14ac:dyDescent="0.25">
      <c r="A66" s="33">
        <v>315</v>
      </c>
      <c r="B66" s="5">
        <v>315</v>
      </c>
      <c r="C66" s="5" t="s">
        <v>7</v>
      </c>
      <c r="D66" s="5" t="s">
        <v>44</v>
      </c>
      <c r="E66" s="16" t="s">
        <v>149</v>
      </c>
      <c r="F66" s="5" t="s">
        <v>161</v>
      </c>
      <c r="G66" s="5">
        <v>1</v>
      </c>
      <c r="H66" s="5" t="s">
        <v>166</v>
      </c>
      <c r="I66" s="38">
        <v>0</v>
      </c>
      <c r="J66" s="5">
        <v>0</v>
      </c>
      <c r="K66" s="5" t="s">
        <v>117</v>
      </c>
      <c r="L66" s="5" t="s">
        <v>172</v>
      </c>
      <c r="M66" s="5">
        <v>0</v>
      </c>
      <c r="N66" s="5">
        <v>1</v>
      </c>
      <c r="O66" s="46">
        <f>14400000-O67</f>
        <v>7648251.7599999998</v>
      </c>
      <c r="P66" s="46">
        <f>14400000-P67</f>
        <v>7648252</v>
      </c>
      <c r="Q66" s="46">
        <f>14400000-Q67</f>
        <v>7648251.7599999998</v>
      </c>
    </row>
    <row r="67" spans="1:17" x14ac:dyDescent="0.25">
      <c r="A67" s="33">
        <v>315</v>
      </c>
      <c r="B67" s="5">
        <v>315</v>
      </c>
      <c r="C67" s="5" t="s">
        <v>7</v>
      </c>
      <c r="D67" s="5" t="s">
        <v>44</v>
      </c>
      <c r="E67" s="16" t="s">
        <v>149</v>
      </c>
      <c r="F67" s="5" t="s">
        <v>161</v>
      </c>
      <c r="G67" s="5">
        <v>1</v>
      </c>
      <c r="H67" s="5" t="s">
        <v>166</v>
      </c>
      <c r="I67" s="38">
        <v>0</v>
      </c>
      <c r="J67" s="5">
        <v>0</v>
      </c>
      <c r="K67" s="5" t="s">
        <v>117</v>
      </c>
      <c r="L67" s="5" t="s">
        <v>172</v>
      </c>
      <c r="M67" s="5">
        <v>0</v>
      </c>
      <c r="N67" s="5">
        <v>22200000</v>
      </c>
      <c r="O67" s="46">
        <v>6751748.2400000002</v>
      </c>
      <c r="P67" s="46">
        <v>6751748</v>
      </c>
      <c r="Q67" s="46">
        <v>6751748.2400000002</v>
      </c>
    </row>
    <row r="68" spans="1:17" x14ac:dyDescent="0.25">
      <c r="A68" s="33">
        <v>315</v>
      </c>
      <c r="B68" s="5">
        <v>315</v>
      </c>
      <c r="C68" s="5" t="s">
        <v>7</v>
      </c>
      <c r="D68" s="5" t="s">
        <v>32</v>
      </c>
      <c r="E68" s="16" t="s">
        <v>147</v>
      </c>
      <c r="F68" s="5" t="s">
        <v>160</v>
      </c>
      <c r="G68" s="5">
        <v>1</v>
      </c>
      <c r="H68" s="5" t="s">
        <v>166</v>
      </c>
      <c r="I68" s="38">
        <v>0</v>
      </c>
      <c r="J68" s="5">
        <v>0</v>
      </c>
      <c r="K68" s="5" t="s">
        <v>117</v>
      </c>
      <c r="L68" s="5" t="s">
        <v>172</v>
      </c>
      <c r="M68" s="5">
        <v>0</v>
      </c>
      <c r="N68" s="5">
        <v>1</v>
      </c>
      <c r="O68" s="46">
        <v>4239152</v>
      </c>
      <c r="P68" s="46">
        <v>4239152</v>
      </c>
      <c r="Q68" s="46">
        <v>4239152</v>
      </c>
    </row>
    <row r="69" spans="1:17" x14ac:dyDescent="0.25">
      <c r="A69" s="33">
        <v>315</v>
      </c>
      <c r="B69" s="5">
        <v>315</v>
      </c>
      <c r="C69" s="5" t="s">
        <v>7</v>
      </c>
      <c r="D69" s="5" t="s">
        <v>32</v>
      </c>
      <c r="E69" s="16" t="s">
        <v>147</v>
      </c>
      <c r="F69" s="5" t="s">
        <v>160</v>
      </c>
      <c r="G69" s="5">
        <v>1</v>
      </c>
      <c r="H69" s="5" t="s">
        <v>166</v>
      </c>
      <c r="I69" s="38">
        <v>0</v>
      </c>
      <c r="J69" s="5">
        <v>0</v>
      </c>
      <c r="K69" s="5" t="s">
        <v>117</v>
      </c>
      <c r="L69" s="5" t="s">
        <v>172</v>
      </c>
      <c r="M69" s="5">
        <v>0</v>
      </c>
      <c r="N69" s="5">
        <v>22200000</v>
      </c>
      <c r="O69" s="46">
        <v>636848</v>
      </c>
      <c r="P69" s="46">
        <v>636848</v>
      </c>
      <c r="Q69" s="46">
        <v>636848</v>
      </c>
    </row>
    <row r="70" spans="1:17" x14ac:dyDescent="0.25">
      <c r="A70" s="33">
        <v>315</v>
      </c>
      <c r="B70" s="5">
        <v>315</v>
      </c>
      <c r="C70" s="5" t="s">
        <v>7</v>
      </c>
      <c r="D70" s="5" t="s">
        <v>81</v>
      </c>
      <c r="E70" s="16" t="s">
        <v>146</v>
      </c>
      <c r="F70" s="5" t="s">
        <v>150</v>
      </c>
      <c r="G70" s="5">
        <v>1</v>
      </c>
      <c r="H70" s="5" t="s">
        <v>166</v>
      </c>
      <c r="I70" s="38">
        <v>0</v>
      </c>
      <c r="J70" s="5">
        <v>0</v>
      </c>
      <c r="K70" s="5" t="s">
        <v>117</v>
      </c>
      <c r="L70" s="5" t="s">
        <v>172</v>
      </c>
      <c r="M70" s="5">
        <v>0</v>
      </c>
      <c r="N70" s="5">
        <v>1</v>
      </c>
      <c r="O70" s="46">
        <v>0</v>
      </c>
      <c r="P70" s="46">
        <v>0</v>
      </c>
      <c r="Q70" s="46">
        <v>0</v>
      </c>
    </row>
    <row r="71" spans="1:17" x14ac:dyDescent="0.25">
      <c r="A71" s="33">
        <v>315</v>
      </c>
      <c r="B71" s="5">
        <v>315</v>
      </c>
      <c r="C71" s="5" t="s">
        <v>7</v>
      </c>
      <c r="D71" s="5" t="s">
        <v>53</v>
      </c>
      <c r="E71" s="16" t="s">
        <v>143</v>
      </c>
      <c r="F71" s="5" t="s">
        <v>163</v>
      </c>
      <c r="G71" s="5">
        <v>1</v>
      </c>
      <c r="H71" s="5" t="s">
        <v>166</v>
      </c>
      <c r="I71" s="38">
        <v>0</v>
      </c>
      <c r="J71" s="5">
        <v>0</v>
      </c>
      <c r="K71" s="5" t="s">
        <v>117</v>
      </c>
      <c r="L71" s="5" t="s">
        <v>172</v>
      </c>
      <c r="M71" s="5">
        <v>0</v>
      </c>
      <c r="N71" s="5">
        <v>1</v>
      </c>
      <c r="O71" s="46">
        <v>7630183</v>
      </c>
      <c r="P71" s="46">
        <v>7630183</v>
      </c>
      <c r="Q71" s="46">
        <v>7630183</v>
      </c>
    </row>
    <row r="72" spans="1:17" x14ac:dyDescent="0.25">
      <c r="A72" s="33">
        <v>315</v>
      </c>
      <c r="B72" s="5">
        <v>315</v>
      </c>
      <c r="C72" s="5" t="s">
        <v>7</v>
      </c>
      <c r="D72" s="5" t="s">
        <v>53</v>
      </c>
      <c r="E72" s="16" t="s">
        <v>143</v>
      </c>
      <c r="F72" s="5" t="s">
        <v>163</v>
      </c>
      <c r="G72" s="5">
        <v>1</v>
      </c>
      <c r="H72" s="5" t="s">
        <v>166</v>
      </c>
      <c r="I72" s="38">
        <v>0</v>
      </c>
      <c r="J72" s="5">
        <v>0</v>
      </c>
      <c r="K72" s="5" t="s">
        <v>117</v>
      </c>
      <c r="L72" s="5" t="s">
        <v>172</v>
      </c>
      <c r="M72" s="5">
        <v>0</v>
      </c>
      <c r="N72" s="5">
        <v>22200000</v>
      </c>
      <c r="O72" s="46">
        <v>4249817</v>
      </c>
      <c r="P72" s="46">
        <v>4249817</v>
      </c>
      <c r="Q72" s="46">
        <v>4249817</v>
      </c>
    </row>
    <row r="73" spans="1:17" x14ac:dyDescent="0.25">
      <c r="A73" s="33">
        <v>315</v>
      </c>
      <c r="B73" s="5">
        <v>315</v>
      </c>
      <c r="C73" s="5" t="s">
        <v>7</v>
      </c>
      <c r="D73" s="5" t="s">
        <v>35</v>
      </c>
      <c r="E73" s="16" t="s">
        <v>143</v>
      </c>
      <c r="F73" s="5" t="s">
        <v>163</v>
      </c>
      <c r="G73" s="5">
        <v>1</v>
      </c>
      <c r="H73" s="5" t="s">
        <v>166</v>
      </c>
      <c r="I73" s="38">
        <v>0</v>
      </c>
      <c r="J73" s="5">
        <v>0</v>
      </c>
      <c r="K73" s="5" t="s">
        <v>117</v>
      </c>
      <c r="L73" s="5" t="s">
        <v>172</v>
      </c>
      <c r="M73" s="5">
        <v>0</v>
      </c>
      <c r="N73" s="5">
        <v>22200000</v>
      </c>
      <c r="O73" s="46">
        <v>4690190</v>
      </c>
      <c r="P73" s="46">
        <v>4690190</v>
      </c>
      <c r="Q73" s="46">
        <v>4690190</v>
      </c>
    </row>
    <row r="74" spans="1:17" x14ac:dyDescent="0.25">
      <c r="A74" s="33">
        <v>315</v>
      </c>
      <c r="B74" s="5">
        <v>315</v>
      </c>
      <c r="C74" s="5" t="s">
        <v>7</v>
      </c>
      <c r="D74" s="5" t="s">
        <v>45</v>
      </c>
      <c r="E74" s="16" t="s">
        <v>148</v>
      </c>
      <c r="F74" s="5" t="s">
        <v>162</v>
      </c>
      <c r="G74" s="5">
        <v>1</v>
      </c>
      <c r="H74" s="5" t="s">
        <v>166</v>
      </c>
      <c r="I74" s="38">
        <v>0</v>
      </c>
      <c r="J74" s="5">
        <v>0</v>
      </c>
      <c r="K74" s="5" t="s">
        <v>117</v>
      </c>
      <c r="L74" s="5" t="s">
        <v>172</v>
      </c>
      <c r="M74" s="5">
        <v>0</v>
      </c>
      <c r="N74" s="5">
        <v>22200000</v>
      </c>
      <c r="O74" s="46">
        <v>27200000</v>
      </c>
      <c r="P74" s="46">
        <v>27200000</v>
      </c>
      <c r="Q74" s="46">
        <v>27200000</v>
      </c>
    </row>
    <row r="75" spans="1:17" x14ac:dyDescent="0.25">
      <c r="A75" s="33">
        <v>315</v>
      </c>
      <c r="B75" s="5">
        <v>315</v>
      </c>
      <c r="C75" s="5" t="s">
        <v>7</v>
      </c>
      <c r="D75" s="5" t="s">
        <v>36</v>
      </c>
      <c r="E75" s="16" t="s">
        <v>148</v>
      </c>
      <c r="F75" s="5" t="s">
        <v>162</v>
      </c>
      <c r="G75" s="5">
        <v>1</v>
      </c>
      <c r="H75" s="5" t="s">
        <v>166</v>
      </c>
      <c r="I75" s="38">
        <v>0</v>
      </c>
      <c r="J75" s="5">
        <v>0</v>
      </c>
      <c r="K75" s="5" t="s">
        <v>117</v>
      </c>
      <c r="L75" s="5" t="s">
        <v>172</v>
      </c>
      <c r="M75" s="5">
        <v>0</v>
      </c>
      <c r="N75" s="5">
        <v>1</v>
      </c>
      <c r="O75" s="46">
        <v>0</v>
      </c>
      <c r="P75" s="46">
        <v>0</v>
      </c>
      <c r="Q75" s="46">
        <v>0</v>
      </c>
    </row>
    <row r="76" spans="1:17" x14ac:dyDescent="0.25">
      <c r="A76" s="33">
        <v>317</v>
      </c>
      <c r="B76" s="5">
        <v>317</v>
      </c>
      <c r="C76" s="5" t="s">
        <v>8</v>
      </c>
      <c r="D76" s="5" t="s">
        <v>34</v>
      </c>
      <c r="E76" s="5" t="s">
        <v>141</v>
      </c>
      <c r="F76" s="5" t="s">
        <v>154</v>
      </c>
      <c r="G76" s="5">
        <v>1</v>
      </c>
      <c r="H76" s="5" t="s">
        <v>166</v>
      </c>
      <c r="I76" s="38">
        <v>0</v>
      </c>
      <c r="J76" s="5">
        <v>0</v>
      </c>
      <c r="K76" s="5" t="s">
        <v>117</v>
      </c>
      <c r="L76" s="5" t="s">
        <v>172</v>
      </c>
      <c r="M76" s="5">
        <v>0</v>
      </c>
      <c r="N76" s="5">
        <v>1</v>
      </c>
      <c r="O76" s="46">
        <v>0</v>
      </c>
      <c r="P76" s="48">
        <v>0</v>
      </c>
      <c r="Q76" s="46">
        <v>0</v>
      </c>
    </row>
    <row r="77" spans="1:17" x14ac:dyDescent="0.25">
      <c r="A77" s="33">
        <v>317</v>
      </c>
      <c r="B77" s="5">
        <v>317</v>
      </c>
      <c r="C77" s="5" t="s">
        <v>8</v>
      </c>
      <c r="D77" s="5" t="s">
        <v>82</v>
      </c>
      <c r="E77" s="16" t="s">
        <v>146</v>
      </c>
      <c r="F77" s="5" t="s">
        <v>150</v>
      </c>
      <c r="G77" s="5">
        <v>1</v>
      </c>
      <c r="H77" s="5" t="s">
        <v>166</v>
      </c>
      <c r="I77" s="38">
        <v>0</v>
      </c>
      <c r="J77" s="5">
        <v>0</v>
      </c>
      <c r="K77" s="5" t="s">
        <v>117</v>
      </c>
      <c r="L77" s="5" t="s">
        <v>172</v>
      </c>
      <c r="M77" s="5">
        <v>0</v>
      </c>
      <c r="N77" s="5">
        <v>1</v>
      </c>
      <c r="O77" s="46">
        <v>1422392.43</v>
      </c>
      <c r="P77" s="46">
        <v>1422392.43</v>
      </c>
      <c r="Q77" s="46">
        <v>1422392.43</v>
      </c>
    </row>
    <row r="78" spans="1:17" x14ac:dyDescent="0.25">
      <c r="A78" s="33">
        <v>317</v>
      </c>
      <c r="B78" s="5">
        <v>317</v>
      </c>
      <c r="C78" s="5" t="s">
        <v>8</v>
      </c>
      <c r="D78" s="5" t="s">
        <v>32</v>
      </c>
      <c r="E78" s="16" t="s">
        <v>147</v>
      </c>
      <c r="F78" s="5" t="s">
        <v>160</v>
      </c>
      <c r="G78" s="5">
        <v>1</v>
      </c>
      <c r="H78" s="5" t="s">
        <v>166</v>
      </c>
      <c r="I78" s="38">
        <v>0</v>
      </c>
      <c r="J78" s="5">
        <v>0</v>
      </c>
      <c r="K78" s="5" t="s">
        <v>117</v>
      </c>
      <c r="L78" s="5" t="s">
        <v>172</v>
      </c>
      <c r="M78" s="5">
        <v>0</v>
      </c>
      <c r="N78" s="5">
        <v>1</v>
      </c>
      <c r="O78" s="46">
        <v>0</v>
      </c>
      <c r="P78" s="48">
        <v>0</v>
      </c>
      <c r="Q78" s="46">
        <v>0</v>
      </c>
    </row>
    <row r="79" spans="1:17" x14ac:dyDescent="0.25">
      <c r="A79" s="33">
        <v>320</v>
      </c>
      <c r="B79" s="5">
        <v>368</v>
      </c>
      <c r="C79" s="5" t="s">
        <v>9</v>
      </c>
      <c r="D79" s="5" t="s">
        <v>24</v>
      </c>
      <c r="E79" s="16" t="s">
        <v>148</v>
      </c>
      <c r="F79" s="5" t="s">
        <v>162</v>
      </c>
      <c r="G79" s="5">
        <v>1</v>
      </c>
      <c r="H79" s="5" t="s">
        <v>166</v>
      </c>
      <c r="I79" s="38">
        <v>0</v>
      </c>
      <c r="J79" s="5">
        <v>0</v>
      </c>
      <c r="K79" s="5" t="s">
        <v>117</v>
      </c>
      <c r="L79" s="5" t="s">
        <v>172</v>
      </c>
      <c r="M79" s="5">
        <v>0</v>
      </c>
      <c r="N79" s="5">
        <v>1</v>
      </c>
      <c r="O79" s="46">
        <v>0</v>
      </c>
      <c r="P79" s="46">
        <v>0</v>
      </c>
      <c r="Q79" s="46">
        <v>0</v>
      </c>
    </row>
    <row r="80" spans="1:17" x14ac:dyDescent="0.25">
      <c r="A80" s="33">
        <v>320</v>
      </c>
      <c r="B80" s="5">
        <v>368</v>
      </c>
      <c r="C80" s="5" t="s">
        <v>9</v>
      </c>
      <c r="D80" s="5" t="s">
        <v>25</v>
      </c>
      <c r="E80" s="5" t="s">
        <v>141</v>
      </c>
      <c r="F80" s="5" t="s">
        <v>154</v>
      </c>
      <c r="G80" s="5">
        <v>1</v>
      </c>
      <c r="H80" s="5" t="s">
        <v>166</v>
      </c>
      <c r="I80" s="38">
        <v>0</v>
      </c>
      <c r="J80" s="5">
        <v>0</v>
      </c>
      <c r="K80" s="5" t="s">
        <v>117</v>
      </c>
      <c r="L80" s="5" t="s">
        <v>172</v>
      </c>
      <c r="M80" s="5">
        <v>0</v>
      </c>
      <c r="N80" s="5">
        <v>1</v>
      </c>
      <c r="O80" s="49">
        <v>7160000</v>
      </c>
      <c r="P80" s="49">
        <v>7160000</v>
      </c>
      <c r="Q80" s="49">
        <v>7160000</v>
      </c>
    </row>
    <row r="81" spans="1:18" x14ac:dyDescent="0.25">
      <c r="A81" s="33">
        <v>320</v>
      </c>
      <c r="B81" s="5">
        <v>368</v>
      </c>
      <c r="C81" s="5" t="s">
        <v>9</v>
      </c>
      <c r="D81" s="5" t="s">
        <v>26</v>
      </c>
      <c r="E81" s="16" t="s">
        <v>146</v>
      </c>
      <c r="F81" s="5" t="s">
        <v>150</v>
      </c>
      <c r="G81" s="5">
        <v>1</v>
      </c>
      <c r="H81" s="5" t="s">
        <v>166</v>
      </c>
      <c r="I81" s="38">
        <v>0</v>
      </c>
      <c r="J81" s="5">
        <v>0</v>
      </c>
      <c r="K81" s="5" t="s">
        <v>117</v>
      </c>
      <c r="L81" s="5" t="s">
        <v>172</v>
      </c>
      <c r="M81" s="5">
        <v>0</v>
      </c>
      <c r="N81" s="5">
        <v>1</v>
      </c>
      <c r="O81" s="46">
        <v>0</v>
      </c>
      <c r="P81" s="46">
        <v>0</v>
      </c>
      <c r="Q81" s="46">
        <v>0</v>
      </c>
    </row>
    <row r="82" spans="1:18" x14ac:dyDescent="0.25">
      <c r="A82" s="33">
        <v>320</v>
      </c>
      <c r="B82" s="5">
        <v>368</v>
      </c>
      <c r="C82" s="5" t="s">
        <v>9</v>
      </c>
      <c r="D82" s="5" t="s">
        <v>27</v>
      </c>
      <c r="E82" s="16" t="s">
        <v>145</v>
      </c>
      <c r="F82" s="5" t="s">
        <v>156</v>
      </c>
      <c r="G82" s="5">
        <v>1</v>
      </c>
      <c r="H82" s="5" t="s">
        <v>166</v>
      </c>
      <c r="I82" s="38">
        <v>0</v>
      </c>
      <c r="J82" s="5">
        <v>0</v>
      </c>
      <c r="K82" s="5" t="s">
        <v>117</v>
      </c>
      <c r="L82" s="5" t="s">
        <v>172</v>
      </c>
      <c r="M82" s="5">
        <v>0</v>
      </c>
      <c r="N82" s="5">
        <v>1</v>
      </c>
      <c r="O82" s="46">
        <v>112245000</v>
      </c>
      <c r="P82" s="46">
        <v>112245000</v>
      </c>
      <c r="Q82" s="46">
        <v>112245000</v>
      </c>
    </row>
    <row r="83" spans="1:18" x14ac:dyDescent="0.25">
      <c r="A83" s="33">
        <v>322</v>
      </c>
      <c r="B83" s="5">
        <v>369</v>
      </c>
      <c r="C83" s="5" t="s">
        <v>11</v>
      </c>
      <c r="D83" s="5" t="s">
        <v>25</v>
      </c>
      <c r="E83" s="5" t="s">
        <v>141</v>
      </c>
      <c r="F83" s="5" t="s">
        <v>154</v>
      </c>
      <c r="G83" s="5">
        <v>1</v>
      </c>
      <c r="H83" s="5" t="s">
        <v>166</v>
      </c>
      <c r="I83" s="38">
        <v>0</v>
      </c>
      <c r="J83" s="5">
        <v>0</v>
      </c>
      <c r="K83" s="5" t="s">
        <v>117</v>
      </c>
      <c r="L83" s="5" t="s">
        <v>172</v>
      </c>
      <c r="M83" s="5">
        <v>0</v>
      </c>
      <c r="N83" s="5">
        <v>1</v>
      </c>
      <c r="O83" s="50">
        <v>470751612</v>
      </c>
      <c r="P83" s="51">
        <v>399200252</v>
      </c>
      <c r="Q83" s="46">
        <v>366919614</v>
      </c>
    </row>
    <row r="84" spans="1:18" x14ac:dyDescent="0.25">
      <c r="A84" s="33">
        <v>322</v>
      </c>
      <c r="B84" s="5">
        <v>369</v>
      </c>
      <c r="C84" s="5" t="s">
        <v>11</v>
      </c>
      <c r="D84" s="5" t="s">
        <v>24</v>
      </c>
      <c r="E84" s="16" t="s">
        <v>148</v>
      </c>
      <c r="F84" s="5" t="s">
        <v>162</v>
      </c>
      <c r="G84" s="5">
        <v>1</v>
      </c>
      <c r="H84" s="5" t="s">
        <v>166</v>
      </c>
      <c r="I84" s="38">
        <v>0</v>
      </c>
      <c r="J84" s="5">
        <v>0</v>
      </c>
      <c r="K84" s="5" t="s">
        <v>117</v>
      </c>
      <c r="L84" s="5" t="s">
        <v>172</v>
      </c>
      <c r="M84" s="5">
        <v>0</v>
      </c>
      <c r="N84" s="5">
        <v>1</v>
      </c>
      <c r="O84" s="50">
        <v>862881108.50999999</v>
      </c>
      <c r="P84" s="51">
        <v>862855708.1099999</v>
      </c>
      <c r="Q84" s="46">
        <v>664807800.29999995</v>
      </c>
    </row>
    <row r="85" spans="1:18" x14ac:dyDescent="0.25">
      <c r="A85" s="33">
        <v>322</v>
      </c>
      <c r="B85" s="5">
        <v>369</v>
      </c>
      <c r="C85" s="5" t="s">
        <v>11</v>
      </c>
      <c r="D85" s="5" t="s">
        <v>27</v>
      </c>
      <c r="E85" s="16" t="s">
        <v>145</v>
      </c>
      <c r="F85" s="5" t="s">
        <v>156</v>
      </c>
      <c r="G85" s="5">
        <v>1</v>
      </c>
      <c r="H85" s="5" t="s">
        <v>166</v>
      </c>
      <c r="I85" s="38">
        <v>0</v>
      </c>
      <c r="J85" s="5">
        <v>0</v>
      </c>
      <c r="K85" s="5" t="s">
        <v>117</v>
      </c>
      <c r="L85" s="5" t="s">
        <v>172</v>
      </c>
      <c r="M85" s="5">
        <v>0</v>
      </c>
      <c r="N85" s="5">
        <v>1</v>
      </c>
      <c r="O85" s="50">
        <v>432401011.12</v>
      </c>
      <c r="P85" s="51">
        <v>432401011.12</v>
      </c>
      <c r="Q85" s="46">
        <v>112678698.09999999</v>
      </c>
    </row>
    <row r="86" spans="1:18" x14ac:dyDescent="0.25">
      <c r="A86" s="33">
        <v>322</v>
      </c>
      <c r="B86" s="5">
        <v>369</v>
      </c>
      <c r="C86" s="5" t="s">
        <v>11</v>
      </c>
      <c r="D86" s="5" t="s">
        <v>28</v>
      </c>
      <c r="E86" s="16" t="s">
        <v>147</v>
      </c>
      <c r="F86" s="5" t="s">
        <v>160</v>
      </c>
      <c r="G86" s="5">
        <v>1</v>
      </c>
      <c r="H86" s="5" t="s">
        <v>166</v>
      </c>
      <c r="I86" s="38">
        <v>0</v>
      </c>
      <c r="J86" s="5">
        <v>0</v>
      </c>
      <c r="K86" s="5" t="s">
        <v>117</v>
      </c>
      <c r="L86" s="5" t="s">
        <v>172</v>
      </c>
      <c r="M86" s="5">
        <v>0</v>
      </c>
      <c r="N86" s="5">
        <v>1</v>
      </c>
      <c r="O86" s="50">
        <v>467959967.50999999</v>
      </c>
      <c r="P86" s="51">
        <v>325750622.00999999</v>
      </c>
      <c r="Q86" s="46">
        <v>171661997.78999999</v>
      </c>
    </row>
    <row r="87" spans="1:18" x14ac:dyDescent="0.25">
      <c r="A87" s="33">
        <v>322</v>
      </c>
      <c r="B87" s="5">
        <v>369</v>
      </c>
      <c r="C87" s="5" t="s">
        <v>11</v>
      </c>
      <c r="D87" s="5" t="s">
        <v>26</v>
      </c>
      <c r="E87" s="16" t="s">
        <v>146</v>
      </c>
      <c r="F87" s="5" t="s">
        <v>150</v>
      </c>
      <c r="G87" s="5">
        <v>1</v>
      </c>
      <c r="H87" s="5" t="s">
        <v>166</v>
      </c>
      <c r="I87" s="38">
        <v>0</v>
      </c>
      <c r="J87" s="5">
        <v>0</v>
      </c>
      <c r="K87" s="5" t="s">
        <v>117</v>
      </c>
      <c r="L87" s="5" t="s">
        <v>172</v>
      </c>
      <c r="M87" s="5">
        <v>0</v>
      </c>
      <c r="N87" s="5">
        <v>1</v>
      </c>
      <c r="O87" s="50">
        <v>114940422.19</v>
      </c>
      <c r="P87" s="51">
        <v>103205797.19</v>
      </c>
      <c r="Q87" s="46">
        <v>103116880.20999999</v>
      </c>
    </row>
    <row r="88" spans="1:18" x14ac:dyDescent="0.25">
      <c r="A88" s="33">
        <v>323</v>
      </c>
      <c r="B88" s="5">
        <v>370</v>
      </c>
      <c r="C88" s="5" t="s">
        <v>12</v>
      </c>
      <c r="D88" s="5" t="s">
        <v>55</v>
      </c>
      <c r="E88" s="16" t="s">
        <v>141</v>
      </c>
      <c r="F88" s="5" t="s">
        <v>154</v>
      </c>
      <c r="G88" s="5">
        <v>1</v>
      </c>
      <c r="H88" s="5" t="s">
        <v>166</v>
      </c>
      <c r="I88" s="38">
        <v>0</v>
      </c>
      <c r="J88" s="5">
        <v>0</v>
      </c>
      <c r="K88" s="5" t="s">
        <v>117</v>
      </c>
      <c r="L88" s="5" t="s">
        <v>172</v>
      </c>
      <c r="M88" s="5">
        <v>0</v>
      </c>
      <c r="N88" s="5">
        <v>1</v>
      </c>
      <c r="O88" s="47">
        <v>522200000</v>
      </c>
      <c r="P88" s="47">
        <v>315120000</v>
      </c>
      <c r="Q88" s="47">
        <v>201655333</v>
      </c>
    </row>
    <row r="89" spans="1:18" x14ac:dyDescent="0.25">
      <c r="A89" s="33">
        <v>323</v>
      </c>
      <c r="B89" s="5">
        <v>370</v>
      </c>
      <c r="C89" s="5" t="s">
        <v>12</v>
      </c>
      <c r="D89" s="5" t="s">
        <v>56</v>
      </c>
      <c r="E89" s="16" t="s">
        <v>143</v>
      </c>
      <c r="F89" s="5" t="s">
        <v>163</v>
      </c>
      <c r="G89" s="5">
        <v>1</v>
      </c>
      <c r="H89" s="5" t="s">
        <v>166</v>
      </c>
      <c r="I89" s="38">
        <v>0</v>
      </c>
      <c r="J89" s="5">
        <v>0</v>
      </c>
      <c r="K89" s="5" t="s">
        <v>117</v>
      </c>
      <c r="L89" s="5" t="s">
        <v>172</v>
      </c>
      <c r="M89" s="5">
        <v>0</v>
      </c>
      <c r="N89" s="5">
        <v>1</v>
      </c>
      <c r="O89" s="47">
        <v>109085600</v>
      </c>
      <c r="P89" s="47">
        <v>109085600</v>
      </c>
      <c r="Q89" s="47">
        <v>60475460.359999999</v>
      </c>
    </row>
    <row r="90" spans="1:18" x14ac:dyDescent="0.25">
      <c r="A90" s="33">
        <v>323</v>
      </c>
      <c r="B90" s="5">
        <v>370</v>
      </c>
      <c r="C90" s="5" t="s">
        <v>12</v>
      </c>
      <c r="D90" s="5" t="s">
        <v>57</v>
      </c>
      <c r="E90" s="16" t="s">
        <v>146</v>
      </c>
      <c r="F90" s="5" t="s">
        <v>150</v>
      </c>
      <c r="G90" s="5">
        <v>1</v>
      </c>
      <c r="H90" s="5" t="s">
        <v>166</v>
      </c>
      <c r="I90" s="38">
        <v>0</v>
      </c>
      <c r="J90" s="5">
        <v>0</v>
      </c>
      <c r="K90" s="5" t="s">
        <v>117</v>
      </c>
      <c r="L90" s="5" t="s">
        <v>172</v>
      </c>
      <c r="M90" s="5">
        <v>0</v>
      </c>
      <c r="N90" s="5">
        <v>1</v>
      </c>
      <c r="O90" s="52">
        <v>139466922.80000001</v>
      </c>
      <c r="P90" s="52">
        <v>139466922.80000001</v>
      </c>
      <c r="Q90" s="53">
        <v>139466922.80000001</v>
      </c>
      <c r="R90" s="39"/>
    </row>
    <row r="91" spans="1:18" x14ac:dyDescent="0.25">
      <c r="A91" s="33">
        <v>323</v>
      </c>
      <c r="B91" s="5">
        <v>370</v>
      </c>
      <c r="C91" s="5" t="s">
        <v>12</v>
      </c>
      <c r="D91" s="5" t="s">
        <v>58</v>
      </c>
      <c r="E91" s="16" t="s">
        <v>145</v>
      </c>
      <c r="F91" s="5" t="s">
        <v>156</v>
      </c>
      <c r="G91" s="5">
        <v>1</v>
      </c>
      <c r="H91" s="5" t="s">
        <v>166</v>
      </c>
      <c r="I91" s="38">
        <v>0</v>
      </c>
      <c r="J91" s="5">
        <v>0</v>
      </c>
      <c r="K91" s="5" t="s">
        <v>117</v>
      </c>
      <c r="L91" s="5" t="s">
        <v>172</v>
      </c>
      <c r="M91" s="5">
        <v>0</v>
      </c>
      <c r="N91" s="5">
        <v>1</v>
      </c>
      <c r="O91" s="46">
        <v>0</v>
      </c>
      <c r="P91" s="47">
        <v>0</v>
      </c>
      <c r="Q91" s="47">
        <v>0</v>
      </c>
      <c r="R91" s="39"/>
    </row>
    <row r="92" spans="1:18" x14ac:dyDescent="0.25">
      <c r="A92" s="33">
        <v>323</v>
      </c>
      <c r="B92" s="5">
        <v>370</v>
      </c>
      <c r="C92" s="5" t="s">
        <v>12</v>
      </c>
      <c r="D92" s="5" t="s">
        <v>59</v>
      </c>
      <c r="E92" s="16" t="s">
        <v>147</v>
      </c>
      <c r="F92" s="5" t="s">
        <v>160</v>
      </c>
      <c r="G92" s="5">
        <v>1</v>
      </c>
      <c r="H92" s="5" t="s">
        <v>166</v>
      </c>
      <c r="I92" s="38">
        <v>0</v>
      </c>
      <c r="J92" s="5">
        <v>0</v>
      </c>
      <c r="K92" s="5" t="s">
        <v>117</v>
      </c>
      <c r="L92" s="5" t="s">
        <v>172</v>
      </c>
      <c r="M92" s="5">
        <v>0</v>
      </c>
      <c r="N92" s="5">
        <v>1</v>
      </c>
      <c r="O92" s="54">
        <v>22649080.32</v>
      </c>
      <c r="P92" s="54">
        <v>22649080.32</v>
      </c>
      <c r="Q92" s="55">
        <v>22649080.32</v>
      </c>
      <c r="R92" s="40"/>
    </row>
    <row r="93" spans="1:18" x14ac:dyDescent="0.25">
      <c r="A93" s="33">
        <v>323</v>
      </c>
      <c r="B93" s="5">
        <v>370</v>
      </c>
      <c r="C93" s="5" t="s">
        <v>12</v>
      </c>
      <c r="D93" s="5" t="s">
        <v>60</v>
      </c>
      <c r="E93" s="16" t="s">
        <v>143</v>
      </c>
      <c r="F93" s="5" t="s">
        <v>163</v>
      </c>
      <c r="G93" s="5">
        <v>1</v>
      </c>
      <c r="H93" s="5" t="s">
        <v>166</v>
      </c>
      <c r="I93" s="38">
        <v>0</v>
      </c>
      <c r="J93" s="5">
        <v>0</v>
      </c>
      <c r="K93" s="5" t="s">
        <v>117</v>
      </c>
      <c r="L93" s="5" t="s">
        <v>172</v>
      </c>
      <c r="M93" s="5">
        <v>0</v>
      </c>
      <c r="N93" s="5">
        <v>1</v>
      </c>
      <c r="O93" s="47">
        <v>111407791</v>
      </c>
      <c r="P93" s="56">
        <v>80217437</v>
      </c>
      <c r="Q93" s="47">
        <v>50446065.729999997</v>
      </c>
      <c r="R93" s="21"/>
    </row>
    <row r="94" spans="1:18" x14ac:dyDescent="0.25">
      <c r="A94" s="33">
        <v>323</v>
      </c>
      <c r="B94" s="5">
        <v>370</v>
      </c>
      <c r="C94" s="5" t="s">
        <v>12</v>
      </c>
      <c r="D94" s="5" t="s">
        <v>61</v>
      </c>
      <c r="E94" s="16" t="s">
        <v>141</v>
      </c>
      <c r="F94" s="5" t="s">
        <v>154</v>
      </c>
      <c r="G94" s="5">
        <v>1</v>
      </c>
      <c r="H94" s="5" t="s">
        <v>166</v>
      </c>
      <c r="I94" s="38">
        <v>0</v>
      </c>
      <c r="J94" s="5">
        <v>0</v>
      </c>
      <c r="K94" s="5" t="s">
        <v>117</v>
      </c>
      <c r="L94" s="5" t="s">
        <v>172</v>
      </c>
      <c r="M94" s="5">
        <v>0</v>
      </c>
      <c r="N94" s="5">
        <v>1</v>
      </c>
      <c r="O94" s="57">
        <v>89400000</v>
      </c>
      <c r="P94" s="57">
        <v>76200000</v>
      </c>
      <c r="Q94" s="55">
        <v>49540000</v>
      </c>
    </row>
    <row r="95" spans="1:18" x14ac:dyDescent="0.25">
      <c r="A95" s="33">
        <v>323</v>
      </c>
      <c r="B95" s="5">
        <v>370</v>
      </c>
      <c r="C95" s="5" t="s">
        <v>12</v>
      </c>
      <c r="D95" s="5" t="s">
        <v>62</v>
      </c>
      <c r="E95" s="16" t="s">
        <v>145</v>
      </c>
      <c r="F95" s="5" t="s">
        <v>156</v>
      </c>
      <c r="G95" s="5">
        <v>1</v>
      </c>
      <c r="H95" s="5" t="s">
        <v>166</v>
      </c>
      <c r="I95" s="38">
        <v>0</v>
      </c>
      <c r="J95" s="5">
        <v>0</v>
      </c>
      <c r="K95" s="5" t="s">
        <v>117</v>
      </c>
      <c r="L95" s="5" t="s">
        <v>172</v>
      </c>
      <c r="M95" s="5">
        <v>0</v>
      </c>
      <c r="N95" s="5">
        <v>1</v>
      </c>
      <c r="O95" s="52">
        <v>90991550</v>
      </c>
      <c r="P95" s="58">
        <v>90991550</v>
      </c>
      <c r="Q95" s="59">
        <v>90991550</v>
      </c>
    </row>
    <row r="96" spans="1:18" x14ac:dyDescent="0.25">
      <c r="A96" s="33">
        <v>323</v>
      </c>
      <c r="B96" s="5">
        <v>370</v>
      </c>
      <c r="C96" s="5" t="s">
        <v>12</v>
      </c>
      <c r="D96" s="5" t="s">
        <v>63</v>
      </c>
      <c r="E96" s="16" t="s">
        <v>148</v>
      </c>
      <c r="F96" s="5" t="s">
        <v>162</v>
      </c>
      <c r="G96" s="5">
        <v>1</v>
      </c>
      <c r="H96" s="5" t="s">
        <v>166</v>
      </c>
      <c r="I96" s="38">
        <v>0</v>
      </c>
      <c r="J96" s="5">
        <v>0</v>
      </c>
      <c r="K96" s="5" t="s">
        <v>117</v>
      </c>
      <c r="L96" s="5" t="s">
        <v>172</v>
      </c>
      <c r="M96" s="5">
        <v>0</v>
      </c>
      <c r="N96" s="5">
        <v>1</v>
      </c>
      <c r="O96" s="52">
        <v>39700000</v>
      </c>
      <c r="P96" s="58">
        <v>39700000</v>
      </c>
      <c r="Q96" s="59">
        <v>39700000</v>
      </c>
    </row>
    <row r="97" spans="1:18" x14ac:dyDescent="0.25">
      <c r="A97" s="33">
        <v>323</v>
      </c>
      <c r="B97" s="5">
        <v>370</v>
      </c>
      <c r="C97" s="5" t="s">
        <v>12</v>
      </c>
      <c r="D97" s="5" t="s">
        <v>64</v>
      </c>
      <c r="E97" s="16" t="s">
        <v>141</v>
      </c>
      <c r="F97" s="5" t="s">
        <v>154</v>
      </c>
      <c r="G97" s="5">
        <v>1</v>
      </c>
      <c r="H97" s="5" t="s">
        <v>166</v>
      </c>
      <c r="I97" s="38">
        <v>0</v>
      </c>
      <c r="J97" s="5">
        <v>0</v>
      </c>
      <c r="K97" s="5" t="s">
        <v>117</v>
      </c>
      <c r="L97" s="5" t="s">
        <v>172</v>
      </c>
      <c r="M97" s="5">
        <v>0</v>
      </c>
      <c r="N97" s="5">
        <v>1</v>
      </c>
      <c r="O97" s="47">
        <v>949656076</v>
      </c>
      <c r="P97" s="60">
        <v>921708000</v>
      </c>
      <c r="Q97" s="55">
        <v>793035936</v>
      </c>
    </row>
    <row r="98" spans="1:18" x14ac:dyDescent="0.25">
      <c r="A98" s="33">
        <v>323</v>
      </c>
      <c r="B98" s="5">
        <v>370</v>
      </c>
      <c r="C98" s="5" t="s">
        <v>12</v>
      </c>
      <c r="D98" s="5" t="s">
        <v>65</v>
      </c>
      <c r="E98" s="16" t="s">
        <v>143</v>
      </c>
      <c r="F98" s="5" t="s">
        <v>163</v>
      </c>
      <c r="G98" s="5">
        <v>1</v>
      </c>
      <c r="H98" s="5" t="s">
        <v>166</v>
      </c>
      <c r="I98" s="38">
        <v>0</v>
      </c>
      <c r="J98" s="5">
        <v>0</v>
      </c>
      <c r="K98" s="5" t="s">
        <v>117</v>
      </c>
      <c r="L98" s="5" t="s">
        <v>172</v>
      </c>
      <c r="M98" s="5">
        <v>0</v>
      </c>
      <c r="N98" s="5">
        <v>1</v>
      </c>
      <c r="O98" s="52">
        <v>106765676</v>
      </c>
      <c r="P98" s="58">
        <v>90000000</v>
      </c>
      <c r="Q98" s="55">
        <v>6090864</v>
      </c>
      <c r="R98" s="41"/>
    </row>
    <row r="99" spans="1:18" x14ac:dyDescent="0.25">
      <c r="A99" s="33">
        <v>323</v>
      </c>
      <c r="B99" s="5">
        <v>370</v>
      </c>
      <c r="C99" s="5" t="s">
        <v>12</v>
      </c>
      <c r="D99" s="5" t="s">
        <v>66</v>
      </c>
      <c r="E99" s="16" t="s">
        <v>141</v>
      </c>
      <c r="F99" s="5" t="s">
        <v>154</v>
      </c>
      <c r="G99" s="5">
        <v>1</v>
      </c>
      <c r="H99" s="5" t="s">
        <v>166</v>
      </c>
      <c r="I99" s="38">
        <v>0</v>
      </c>
      <c r="J99" s="5">
        <v>0</v>
      </c>
      <c r="K99" s="5" t="s">
        <v>117</v>
      </c>
      <c r="L99" s="5" t="s">
        <v>172</v>
      </c>
      <c r="M99" s="5">
        <v>0</v>
      </c>
      <c r="N99" s="5">
        <v>1</v>
      </c>
      <c r="O99" s="46">
        <v>0</v>
      </c>
      <c r="P99" s="61">
        <v>0</v>
      </c>
      <c r="Q99" s="46">
        <v>0</v>
      </c>
    </row>
    <row r="100" spans="1:18" x14ac:dyDescent="0.25">
      <c r="A100" s="33">
        <v>323</v>
      </c>
      <c r="B100" s="5">
        <v>370</v>
      </c>
      <c r="C100" s="5" t="s">
        <v>12</v>
      </c>
      <c r="D100" s="5" t="s">
        <v>67</v>
      </c>
      <c r="E100" s="16" t="s">
        <v>148</v>
      </c>
      <c r="F100" s="5" t="s">
        <v>162</v>
      </c>
      <c r="G100" s="5">
        <v>1</v>
      </c>
      <c r="H100" s="5" t="s">
        <v>166</v>
      </c>
      <c r="I100" s="38">
        <v>0</v>
      </c>
      <c r="J100" s="5">
        <v>0</v>
      </c>
      <c r="K100" s="5" t="s">
        <v>117</v>
      </c>
      <c r="L100" s="5" t="s">
        <v>172</v>
      </c>
      <c r="M100" s="5">
        <v>0</v>
      </c>
      <c r="N100" s="5">
        <v>1</v>
      </c>
      <c r="O100" s="52">
        <v>56224639</v>
      </c>
      <c r="P100" s="52">
        <v>56224639</v>
      </c>
      <c r="Q100" s="52">
        <v>56224639</v>
      </c>
    </row>
    <row r="101" spans="1:18" x14ac:dyDescent="0.25">
      <c r="A101" s="33">
        <v>323</v>
      </c>
      <c r="B101" s="5">
        <v>370</v>
      </c>
      <c r="C101" s="5" t="s">
        <v>12</v>
      </c>
      <c r="D101" s="5" t="s">
        <v>68</v>
      </c>
      <c r="E101" s="16" t="s">
        <v>141</v>
      </c>
      <c r="F101" s="5" t="s">
        <v>154</v>
      </c>
      <c r="G101" s="5">
        <v>1</v>
      </c>
      <c r="H101" s="5" t="s">
        <v>166</v>
      </c>
      <c r="I101" s="38">
        <v>0</v>
      </c>
      <c r="J101" s="5">
        <v>0</v>
      </c>
      <c r="K101" s="5" t="s">
        <v>117</v>
      </c>
      <c r="L101" s="5" t="s">
        <v>172</v>
      </c>
      <c r="M101" s="5">
        <v>0</v>
      </c>
      <c r="N101" s="5">
        <v>1</v>
      </c>
      <c r="O101" s="52">
        <v>71458334</v>
      </c>
      <c r="P101" s="52">
        <v>71458334</v>
      </c>
      <c r="Q101" s="52">
        <v>71458334</v>
      </c>
    </row>
    <row r="102" spans="1:18" x14ac:dyDescent="0.25">
      <c r="A102" s="33">
        <v>323</v>
      </c>
      <c r="B102" s="5">
        <v>370</v>
      </c>
      <c r="C102" s="5" t="s">
        <v>12</v>
      </c>
      <c r="D102" s="5" t="s">
        <v>69</v>
      </c>
      <c r="E102" s="16" t="s">
        <v>145</v>
      </c>
      <c r="F102" s="5" t="s">
        <v>156</v>
      </c>
      <c r="G102" s="5">
        <v>1</v>
      </c>
      <c r="H102" s="5" t="s">
        <v>166</v>
      </c>
      <c r="I102" s="38">
        <v>0</v>
      </c>
      <c r="J102" s="5">
        <v>0</v>
      </c>
      <c r="K102" s="5" t="s">
        <v>117</v>
      </c>
      <c r="L102" s="5" t="s">
        <v>172</v>
      </c>
      <c r="M102" s="5">
        <v>0</v>
      </c>
      <c r="N102" s="5">
        <v>1</v>
      </c>
      <c r="O102" s="52">
        <v>0</v>
      </c>
      <c r="P102" s="52">
        <v>0</v>
      </c>
      <c r="Q102" s="52">
        <v>0</v>
      </c>
    </row>
    <row r="103" spans="1:18" x14ac:dyDescent="0.25">
      <c r="A103" s="33">
        <v>323</v>
      </c>
      <c r="B103" s="5">
        <v>370</v>
      </c>
      <c r="C103" s="5" t="s">
        <v>12</v>
      </c>
      <c r="D103" s="5" t="s">
        <v>70</v>
      </c>
      <c r="E103" s="16" t="s">
        <v>147</v>
      </c>
      <c r="F103" s="5" t="s">
        <v>160</v>
      </c>
      <c r="G103" s="5">
        <v>1</v>
      </c>
      <c r="H103" s="5" t="s">
        <v>166</v>
      </c>
      <c r="I103" s="38">
        <v>0</v>
      </c>
      <c r="J103" s="5">
        <v>0</v>
      </c>
      <c r="K103" s="5" t="s">
        <v>117</v>
      </c>
      <c r="L103" s="5" t="s">
        <v>172</v>
      </c>
      <c r="M103" s="5">
        <v>0</v>
      </c>
      <c r="N103" s="5">
        <v>1</v>
      </c>
      <c r="O103" s="52"/>
      <c r="P103" s="52"/>
      <c r="Q103" s="52"/>
    </row>
    <row r="104" spans="1:18" x14ac:dyDescent="0.25">
      <c r="A104" s="33">
        <v>323</v>
      </c>
      <c r="B104" s="5">
        <v>370</v>
      </c>
      <c r="C104" s="5" t="s">
        <v>12</v>
      </c>
      <c r="D104" s="5" t="s">
        <v>71</v>
      </c>
      <c r="E104" s="16" t="s">
        <v>143</v>
      </c>
      <c r="F104" s="5" t="s">
        <v>163</v>
      </c>
      <c r="G104" s="5">
        <v>1</v>
      </c>
      <c r="H104" s="5" t="s">
        <v>166</v>
      </c>
      <c r="I104" s="38">
        <v>0</v>
      </c>
      <c r="J104" s="5">
        <v>0</v>
      </c>
      <c r="K104" s="5" t="s">
        <v>117</v>
      </c>
      <c r="L104" s="5" t="s">
        <v>172</v>
      </c>
      <c r="M104" s="5">
        <v>0</v>
      </c>
      <c r="N104" s="5">
        <v>1</v>
      </c>
      <c r="O104" s="52"/>
      <c r="P104" s="52"/>
      <c r="Q104" s="52"/>
    </row>
    <row r="105" spans="1:18" x14ac:dyDescent="0.25">
      <c r="A105" s="33">
        <v>323</v>
      </c>
      <c r="B105" s="5">
        <v>370</v>
      </c>
      <c r="C105" s="5" t="s">
        <v>12</v>
      </c>
      <c r="D105" s="5" t="s">
        <v>72</v>
      </c>
      <c r="E105" s="16" t="s">
        <v>145</v>
      </c>
      <c r="F105" s="5" t="s">
        <v>156</v>
      </c>
      <c r="G105" s="5">
        <v>1</v>
      </c>
      <c r="H105" s="5" t="s">
        <v>166</v>
      </c>
      <c r="I105" s="38">
        <v>0</v>
      </c>
      <c r="J105" s="5">
        <v>0</v>
      </c>
      <c r="K105" s="5" t="s">
        <v>117</v>
      </c>
      <c r="L105" s="5" t="s">
        <v>172</v>
      </c>
      <c r="M105" s="5">
        <v>0</v>
      </c>
      <c r="N105" s="5">
        <v>1</v>
      </c>
      <c r="O105" s="52">
        <v>32839637</v>
      </c>
      <c r="P105" s="52">
        <v>25837003</v>
      </c>
      <c r="Q105" s="52">
        <v>8189944</v>
      </c>
    </row>
    <row r="106" spans="1:18" x14ac:dyDescent="0.25">
      <c r="A106" s="33">
        <v>323</v>
      </c>
      <c r="B106" s="5">
        <v>370</v>
      </c>
      <c r="C106" s="5" t="s">
        <v>12</v>
      </c>
      <c r="D106" s="5" t="s">
        <v>73</v>
      </c>
      <c r="E106" s="16" t="s">
        <v>148</v>
      </c>
      <c r="F106" s="5" t="s">
        <v>162</v>
      </c>
      <c r="G106" s="5">
        <v>1</v>
      </c>
      <c r="H106" s="5" t="s">
        <v>166</v>
      </c>
      <c r="I106" s="38">
        <v>0</v>
      </c>
      <c r="J106" s="5">
        <v>0</v>
      </c>
      <c r="K106" s="5" t="s">
        <v>117</v>
      </c>
      <c r="L106" s="5" t="s">
        <v>172</v>
      </c>
      <c r="M106" s="5">
        <v>0</v>
      </c>
      <c r="N106" s="5">
        <v>1</v>
      </c>
      <c r="O106" s="52"/>
      <c r="P106" s="52"/>
      <c r="Q106" s="52"/>
    </row>
    <row r="107" spans="1:18" x14ac:dyDescent="0.25">
      <c r="A107" s="33">
        <v>323</v>
      </c>
      <c r="B107" s="5">
        <v>370</v>
      </c>
      <c r="C107" s="5" t="s">
        <v>12</v>
      </c>
      <c r="D107" s="5" t="s">
        <v>74</v>
      </c>
      <c r="E107" s="16" t="s">
        <v>141</v>
      </c>
      <c r="F107" s="5" t="s">
        <v>154</v>
      </c>
      <c r="G107" s="5">
        <v>1</v>
      </c>
      <c r="H107" s="5" t="s">
        <v>166</v>
      </c>
      <c r="I107" s="38">
        <v>0</v>
      </c>
      <c r="J107" s="5">
        <v>0</v>
      </c>
      <c r="K107" s="5" t="s">
        <v>117</v>
      </c>
      <c r="L107" s="5" t="s">
        <v>172</v>
      </c>
      <c r="M107" s="5">
        <v>0</v>
      </c>
      <c r="N107" s="5">
        <v>1</v>
      </c>
      <c r="O107" s="52"/>
      <c r="P107" s="52"/>
      <c r="Q107" s="52"/>
    </row>
    <row r="108" spans="1:18" x14ac:dyDescent="0.25">
      <c r="A108" s="33">
        <v>323</v>
      </c>
      <c r="B108" s="5">
        <v>370</v>
      </c>
      <c r="C108" s="5" t="s">
        <v>12</v>
      </c>
      <c r="D108" s="5" t="s">
        <v>75</v>
      </c>
      <c r="E108" s="16" t="s">
        <v>145</v>
      </c>
      <c r="F108" s="5" t="s">
        <v>156</v>
      </c>
      <c r="G108" s="5">
        <v>1</v>
      </c>
      <c r="H108" s="5" t="s">
        <v>166</v>
      </c>
      <c r="I108" s="38">
        <v>0</v>
      </c>
      <c r="J108" s="5">
        <v>0</v>
      </c>
      <c r="K108" s="5" t="s">
        <v>117</v>
      </c>
      <c r="L108" s="5" t="s">
        <v>172</v>
      </c>
      <c r="M108" s="5">
        <v>0</v>
      </c>
      <c r="N108" s="5">
        <v>1</v>
      </c>
      <c r="O108" s="52"/>
      <c r="P108" s="52"/>
      <c r="Q108" s="52"/>
    </row>
    <row r="109" spans="1:18" x14ac:dyDescent="0.25">
      <c r="A109" s="33">
        <v>323</v>
      </c>
      <c r="B109" s="5">
        <v>370</v>
      </c>
      <c r="C109" s="5" t="s">
        <v>12</v>
      </c>
      <c r="D109" s="5" t="s">
        <v>76</v>
      </c>
      <c r="E109" s="16" t="s">
        <v>147</v>
      </c>
      <c r="F109" s="5" t="s">
        <v>160</v>
      </c>
      <c r="G109" s="5">
        <v>1</v>
      </c>
      <c r="H109" s="5" t="s">
        <v>166</v>
      </c>
      <c r="I109" s="38">
        <v>0</v>
      </c>
      <c r="J109" s="5">
        <v>0</v>
      </c>
      <c r="K109" s="5" t="s">
        <v>117</v>
      </c>
      <c r="L109" s="5" t="s">
        <v>172</v>
      </c>
      <c r="M109" s="5">
        <v>0</v>
      </c>
      <c r="N109" s="5">
        <v>1</v>
      </c>
      <c r="O109" s="52"/>
      <c r="P109" s="52"/>
      <c r="Q109" s="52"/>
      <c r="R109" s="21"/>
    </row>
    <row r="110" spans="1:18" x14ac:dyDescent="0.25">
      <c r="A110" s="33">
        <v>323</v>
      </c>
      <c r="B110" s="5">
        <v>370</v>
      </c>
      <c r="C110" s="5" t="s">
        <v>12</v>
      </c>
      <c r="D110" s="5" t="s">
        <v>77</v>
      </c>
      <c r="E110" s="16" t="s">
        <v>143</v>
      </c>
      <c r="F110" s="5" t="s">
        <v>163</v>
      </c>
      <c r="G110" s="5">
        <v>1</v>
      </c>
      <c r="H110" s="5" t="s">
        <v>166</v>
      </c>
      <c r="I110" s="38">
        <v>0</v>
      </c>
      <c r="J110" s="5">
        <v>0</v>
      </c>
      <c r="K110" s="5" t="s">
        <v>117</v>
      </c>
      <c r="L110" s="5" t="s">
        <v>172</v>
      </c>
      <c r="M110" s="5">
        <v>0</v>
      </c>
      <c r="N110" s="5">
        <v>1</v>
      </c>
      <c r="O110" s="52"/>
      <c r="P110" s="52"/>
      <c r="Q110" s="52"/>
    </row>
    <row r="111" spans="1:18" x14ac:dyDescent="0.25">
      <c r="A111" s="33">
        <v>323</v>
      </c>
      <c r="B111" s="5">
        <v>370</v>
      </c>
      <c r="C111" s="5" t="s">
        <v>12</v>
      </c>
      <c r="D111" s="5" t="s">
        <v>78</v>
      </c>
      <c r="E111" s="16" t="s">
        <v>145</v>
      </c>
      <c r="F111" s="5" t="s">
        <v>156</v>
      </c>
      <c r="G111" s="5">
        <v>1</v>
      </c>
      <c r="H111" s="5" t="s">
        <v>166</v>
      </c>
      <c r="I111" s="38">
        <v>0</v>
      </c>
      <c r="J111" s="5">
        <v>0</v>
      </c>
      <c r="K111" s="5" t="s">
        <v>117</v>
      </c>
      <c r="L111" s="5" t="s">
        <v>172</v>
      </c>
      <c r="M111" s="5">
        <v>0</v>
      </c>
      <c r="N111" s="5">
        <v>1</v>
      </c>
      <c r="O111" s="52">
        <v>12443392</v>
      </c>
      <c r="P111" s="52">
        <v>0</v>
      </c>
      <c r="Q111" s="52">
        <v>0</v>
      </c>
      <c r="R111" s="21"/>
    </row>
    <row r="112" spans="1:18" x14ac:dyDescent="0.25">
      <c r="A112" s="33">
        <v>323</v>
      </c>
      <c r="B112" s="5">
        <v>370</v>
      </c>
      <c r="C112" s="5" t="s">
        <v>12</v>
      </c>
      <c r="D112" s="5" t="s">
        <v>79</v>
      </c>
      <c r="E112" s="16" t="s">
        <v>148</v>
      </c>
      <c r="F112" s="5" t="s">
        <v>162</v>
      </c>
      <c r="G112" s="5">
        <v>1</v>
      </c>
      <c r="H112" s="5" t="s">
        <v>166</v>
      </c>
      <c r="I112" s="38">
        <v>0</v>
      </c>
      <c r="J112" s="5">
        <v>0</v>
      </c>
      <c r="K112" s="5" t="s">
        <v>117</v>
      </c>
      <c r="L112" s="5" t="s">
        <v>172</v>
      </c>
      <c r="M112" s="5">
        <v>0</v>
      </c>
      <c r="N112" s="5">
        <v>1</v>
      </c>
      <c r="O112" s="52"/>
      <c r="P112" s="52"/>
      <c r="Q112" s="52"/>
      <c r="R112" s="19"/>
    </row>
    <row r="113" spans="1:18" x14ac:dyDescent="0.25">
      <c r="A113" s="33">
        <v>323</v>
      </c>
      <c r="B113" s="5">
        <v>370</v>
      </c>
      <c r="C113" s="5" t="s">
        <v>12</v>
      </c>
      <c r="D113" s="5" t="s">
        <v>80</v>
      </c>
      <c r="E113" s="16" t="s">
        <v>141</v>
      </c>
      <c r="F113" s="5" t="s">
        <v>154</v>
      </c>
      <c r="G113" s="5">
        <v>1</v>
      </c>
      <c r="H113" s="5" t="s">
        <v>166</v>
      </c>
      <c r="I113" s="38">
        <v>0</v>
      </c>
      <c r="J113" s="5">
        <v>0</v>
      </c>
      <c r="K113" s="5" t="s">
        <v>117</v>
      </c>
      <c r="L113" s="5" t="s">
        <v>172</v>
      </c>
      <c r="M113" s="5">
        <v>0</v>
      </c>
      <c r="N113" s="5">
        <v>1</v>
      </c>
      <c r="O113" s="52">
        <v>51600000</v>
      </c>
      <c r="P113" s="52">
        <v>47966450</v>
      </c>
      <c r="Q113" s="52">
        <v>0</v>
      </c>
      <c r="R113" s="22"/>
    </row>
    <row r="114" spans="1:18" x14ac:dyDescent="0.25">
      <c r="A114" s="33">
        <v>335</v>
      </c>
      <c r="B114" s="5">
        <v>372</v>
      </c>
      <c r="C114" s="5" t="s">
        <v>10</v>
      </c>
      <c r="D114" s="5" t="s">
        <v>24</v>
      </c>
      <c r="E114" s="16" t="s">
        <v>148</v>
      </c>
      <c r="F114" s="5" t="s">
        <v>162</v>
      </c>
      <c r="G114" s="5">
        <v>1</v>
      </c>
      <c r="H114" s="5" t="s">
        <v>166</v>
      </c>
      <c r="I114" s="38">
        <v>0</v>
      </c>
      <c r="J114" s="5">
        <v>0</v>
      </c>
      <c r="K114" s="5" t="s">
        <v>117</v>
      </c>
      <c r="L114" s="5" t="s">
        <v>172</v>
      </c>
      <c r="M114" s="5">
        <v>0</v>
      </c>
      <c r="N114" s="5">
        <v>1</v>
      </c>
      <c r="O114" s="47">
        <v>9727171628</v>
      </c>
      <c r="P114" s="47">
        <v>3663226389.54</v>
      </c>
      <c r="Q114" s="47">
        <v>1501264659.55</v>
      </c>
      <c r="R114" s="22"/>
    </row>
    <row r="115" spans="1:18" x14ac:dyDescent="0.25">
      <c r="A115" s="33">
        <v>335</v>
      </c>
      <c r="B115" s="5">
        <v>372</v>
      </c>
      <c r="C115" s="5" t="s">
        <v>10</v>
      </c>
      <c r="D115" s="5" t="s">
        <v>25</v>
      </c>
      <c r="E115" s="5" t="s">
        <v>141</v>
      </c>
      <c r="F115" s="5" t="s">
        <v>154</v>
      </c>
      <c r="G115" s="5">
        <v>1</v>
      </c>
      <c r="H115" s="5" t="s">
        <v>166</v>
      </c>
      <c r="I115" s="38">
        <v>0</v>
      </c>
      <c r="J115" s="5">
        <v>0</v>
      </c>
      <c r="K115" s="5" t="s">
        <v>117</v>
      </c>
      <c r="L115" s="5" t="s">
        <v>172</v>
      </c>
      <c r="M115" s="5">
        <v>0</v>
      </c>
      <c r="N115" s="5">
        <v>1</v>
      </c>
      <c r="O115" s="47">
        <v>4070637860</v>
      </c>
      <c r="P115" s="47">
        <v>3699598323.8400002</v>
      </c>
      <c r="Q115" s="46">
        <v>2104805904.6099999</v>
      </c>
      <c r="R115" s="21"/>
    </row>
    <row r="116" spans="1:18" x14ac:dyDescent="0.25">
      <c r="A116" s="33">
        <v>335</v>
      </c>
      <c r="B116" s="5">
        <v>372</v>
      </c>
      <c r="C116" s="5" t="s">
        <v>10</v>
      </c>
      <c r="D116" s="5" t="s">
        <v>28</v>
      </c>
      <c r="E116" s="16" t="s">
        <v>147</v>
      </c>
      <c r="F116" s="5" t="s">
        <v>160</v>
      </c>
      <c r="G116" s="5">
        <v>1</v>
      </c>
      <c r="H116" s="5" t="s">
        <v>166</v>
      </c>
      <c r="I116" s="38">
        <v>0</v>
      </c>
      <c r="J116" s="5">
        <v>0</v>
      </c>
      <c r="K116" s="5" t="s">
        <v>117</v>
      </c>
      <c r="L116" s="5" t="s">
        <v>172</v>
      </c>
      <c r="M116" s="5">
        <v>0</v>
      </c>
      <c r="N116" s="5">
        <v>1</v>
      </c>
      <c r="O116" s="47">
        <v>800648193</v>
      </c>
      <c r="P116" s="56">
        <v>677942692</v>
      </c>
      <c r="Q116" s="54">
        <v>57599799.899999999</v>
      </c>
      <c r="R116" s="21"/>
    </row>
    <row r="117" spans="1:18" x14ac:dyDescent="0.25">
      <c r="A117" s="33">
        <v>335</v>
      </c>
      <c r="B117" s="5">
        <v>372</v>
      </c>
      <c r="C117" s="5" t="s">
        <v>10</v>
      </c>
      <c r="D117" s="5" t="s">
        <v>33</v>
      </c>
      <c r="E117" s="16" t="s">
        <v>146</v>
      </c>
      <c r="F117" s="5" t="s">
        <v>150</v>
      </c>
      <c r="G117" s="5">
        <v>1</v>
      </c>
      <c r="H117" s="5" t="s">
        <v>166</v>
      </c>
      <c r="I117" s="38">
        <v>0</v>
      </c>
      <c r="J117" s="5">
        <v>0</v>
      </c>
      <c r="K117" s="5" t="s">
        <v>117</v>
      </c>
      <c r="L117" s="5" t="s">
        <v>172</v>
      </c>
      <c r="M117" s="5">
        <v>0</v>
      </c>
      <c r="N117" s="5">
        <v>1</v>
      </c>
      <c r="O117" s="46">
        <v>353049258</v>
      </c>
      <c r="P117" s="46">
        <v>328045599.64999998</v>
      </c>
      <c r="Q117" s="46">
        <v>86490000</v>
      </c>
    </row>
    <row r="118" spans="1:18" x14ac:dyDescent="0.25">
      <c r="A118" s="33">
        <v>335</v>
      </c>
      <c r="B118" s="5">
        <v>372</v>
      </c>
      <c r="C118" s="5" t="s">
        <v>10</v>
      </c>
      <c r="D118" s="5" t="s">
        <v>27</v>
      </c>
      <c r="E118" s="16" t="s">
        <v>145</v>
      </c>
      <c r="F118" s="5" t="s">
        <v>156</v>
      </c>
      <c r="G118" s="5">
        <v>1</v>
      </c>
      <c r="H118" s="5" t="s">
        <v>166</v>
      </c>
      <c r="I118" s="38">
        <v>0</v>
      </c>
      <c r="J118" s="5">
        <v>0</v>
      </c>
      <c r="K118" s="5" t="s">
        <v>117</v>
      </c>
      <c r="L118" s="5" t="s">
        <v>172</v>
      </c>
      <c r="M118" s="5">
        <v>0</v>
      </c>
      <c r="N118" s="5">
        <v>1</v>
      </c>
      <c r="O118" s="52">
        <v>761263400</v>
      </c>
      <c r="P118" s="58">
        <v>341000000</v>
      </c>
      <c r="Q118" s="46">
        <v>0</v>
      </c>
    </row>
    <row r="119" spans="1:18" x14ac:dyDescent="0.25">
      <c r="A119" s="33">
        <v>335</v>
      </c>
      <c r="B119" s="5">
        <v>372</v>
      </c>
      <c r="C119" s="5" t="s">
        <v>10</v>
      </c>
      <c r="D119" s="5" t="s">
        <v>86</v>
      </c>
      <c r="E119" s="16" t="s">
        <v>143</v>
      </c>
      <c r="F119" s="5" t="s">
        <v>163</v>
      </c>
      <c r="G119" s="5">
        <v>1</v>
      </c>
      <c r="H119" s="5" t="s">
        <v>166</v>
      </c>
      <c r="I119" s="38">
        <v>0</v>
      </c>
      <c r="J119" s="5">
        <v>0</v>
      </c>
      <c r="K119" s="5" t="s">
        <v>117</v>
      </c>
      <c r="L119" s="5" t="s">
        <v>172</v>
      </c>
      <c r="M119" s="5">
        <v>0</v>
      </c>
      <c r="N119" s="5">
        <v>1</v>
      </c>
      <c r="O119" s="52">
        <v>255741945</v>
      </c>
      <c r="P119" s="46">
        <v>0</v>
      </c>
      <c r="Q119" s="46">
        <v>0</v>
      </c>
    </row>
    <row r="120" spans="1:18" x14ac:dyDescent="0.25">
      <c r="A120" s="33">
        <v>335</v>
      </c>
      <c r="B120" s="5">
        <v>372</v>
      </c>
      <c r="C120" s="5" t="s">
        <v>10</v>
      </c>
      <c r="D120" s="5" t="s">
        <v>26</v>
      </c>
      <c r="E120" s="16" t="s">
        <v>146</v>
      </c>
      <c r="F120" s="5" t="s">
        <v>150</v>
      </c>
      <c r="G120" s="5">
        <v>1</v>
      </c>
      <c r="H120" s="5" t="s">
        <v>166</v>
      </c>
      <c r="I120" s="38">
        <v>0</v>
      </c>
      <c r="J120" s="5">
        <v>0</v>
      </c>
      <c r="K120" s="5" t="s">
        <v>117</v>
      </c>
      <c r="L120" s="5" t="s">
        <v>172</v>
      </c>
      <c r="M120" s="5">
        <v>0</v>
      </c>
      <c r="N120" s="5">
        <v>1</v>
      </c>
      <c r="O120" s="52">
        <v>607131864.44000006</v>
      </c>
      <c r="P120" s="48">
        <v>367535841.44</v>
      </c>
      <c r="Q120" s="54">
        <v>367535841.44</v>
      </c>
      <c r="R120" s="19"/>
    </row>
    <row r="121" spans="1:18" x14ac:dyDescent="0.25">
      <c r="A121" s="33">
        <v>337</v>
      </c>
      <c r="B121" s="5">
        <v>373</v>
      </c>
      <c r="C121" s="5" t="s">
        <v>14</v>
      </c>
      <c r="D121" s="5" t="s">
        <v>24</v>
      </c>
      <c r="E121" s="16" t="s">
        <v>148</v>
      </c>
      <c r="F121" s="5" t="s">
        <v>162</v>
      </c>
      <c r="G121" s="5">
        <v>1</v>
      </c>
      <c r="H121" s="5" t="s">
        <v>166</v>
      </c>
      <c r="I121" s="38">
        <v>0</v>
      </c>
      <c r="J121" s="5">
        <v>0</v>
      </c>
      <c r="K121" s="5" t="s">
        <v>117</v>
      </c>
      <c r="L121" s="5" t="s">
        <v>172</v>
      </c>
      <c r="M121" s="5">
        <v>0</v>
      </c>
      <c r="N121" s="5">
        <v>1</v>
      </c>
      <c r="O121" s="46">
        <v>3886490</v>
      </c>
      <c r="P121" s="46">
        <v>3886490</v>
      </c>
      <c r="Q121" s="46">
        <v>3886490</v>
      </c>
      <c r="R121" s="19"/>
    </row>
    <row r="122" spans="1:18" x14ac:dyDescent="0.25">
      <c r="A122" s="33">
        <v>337</v>
      </c>
      <c r="B122" s="5">
        <v>373</v>
      </c>
      <c r="C122" s="5" t="s">
        <v>14</v>
      </c>
      <c r="D122" s="5" t="s">
        <v>25</v>
      </c>
      <c r="E122" s="5" t="s">
        <v>141</v>
      </c>
      <c r="F122" s="5" t="s">
        <v>154</v>
      </c>
      <c r="G122" s="5">
        <v>1</v>
      </c>
      <c r="H122" s="5" t="s">
        <v>166</v>
      </c>
      <c r="I122" s="38">
        <v>0</v>
      </c>
      <c r="J122" s="5">
        <v>0</v>
      </c>
      <c r="K122" s="5" t="s">
        <v>117</v>
      </c>
      <c r="L122" s="5" t="s">
        <v>172</v>
      </c>
      <c r="M122" s="5">
        <v>0</v>
      </c>
      <c r="N122" s="5">
        <v>1</v>
      </c>
      <c r="O122" s="48">
        <v>54263227</v>
      </c>
      <c r="P122" s="48">
        <v>54263227</v>
      </c>
      <c r="Q122" s="46">
        <v>54263227</v>
      </c>
      <c r="R122" s="19"/>
    </row>
    <row r="123" spans="1:18" x14ac:dyDescent="0.25">
      <c r="A123" s="33">
        <v>337</v>
      </c>
      <c r="B123" s="5">
        <v>373</v>
      </c>
      <c r="C123" s="5" t="s">
        <v>14</v>
      </c>
      <c r="D123" s="5" t="s">
        <v>30</v>
      </c>
      <c r="E123" s="16" t="s">
        <v>143</v>
      </c>
      <c r="F123" s="5" t="s">
        <v>163</v>
      </c>
      <c r="G123" s="5">
        <v>1</v>
      </c>
      <c r="H123" s="5" t="s">
        <v>166</v>
      </c>
      <c r="I123" s="38">
        <v>0</v>
      </c>
      <c r="J123" s="5">
        <v>0</v>
      </c>
      <c r="K123" s="5" t="s">
        <v>117</v>
      </c>
      <c r="L123" s="5" t="s">
        <v>172</v>
      </c>
      <c r="M123" s="5">
        <v>0</v>
      </c>
      <c r="N123" s="5">
        <v>1</v>
      </c>
      <c r="O123" s="46">
        <v>10000</v>
      </c>
      <c r="P123" s="46">
        <v>10000</v>
      </c>
      <c r="Q123" s="46">
        <v>10000</v>
      </c>
      <c r="R123" s="19"/>
    </row>
    <row r="124" spans="1:18" x14ac:dyDescent="0.25">
      <c r="A124" s="33">
        <v>337</v>
      </c>
      <c r="B124" s="5">
        <v>373</v>
      </c>
      <c r="C124" s="5" t="s">
        <v>14</v>
      </c>
      <c r="D124" s="5" t="s">
        <v>28</v>
      </c>
      <c r="E124" s="16" t="s">
        <v>147</v>
      </c>
      <c r="F124" s="5" t="s">
        <v>160</v>
      </c>
      <c r="G124" s="5">
        <v>1</v>
      </c>
      <c r="H124" s="5" t="s">
        <v>166</v>
      </c>
      <c r="I124" s="38">
        <v>0</v>
      </c>
      <c r="J124" s="5">
        <v>0</v>
      </c>
      <c r="K124" s="5" t="s">
        <v>117</v>
      </c>
      <c r="L124" s="5" t="s">
        <v>172</v>
      </c>
      <c r="M124" s="5">
        <v>0</v>
      </c>
      <c r="N124" s="5">
        <v>1</v>
      </c>
      <c r="O124" s="46">
        <v>49428000</v>
      </c>
      <c r="P124" s="52">
        <v>49428000</v>
      </c>
      <c r="Q124" s="46">
        <v>0</v>
      </c>
      <c r="R124" s="19"/>
    </row>
    <row r="125" spans="1:18" x14ac:dyDescent="0.25">
      <c r="A125" s="33">
        <v>337</v>
      </c>
      <c r="B125" s="5">
        <v>373</v>
      </c>
      <c r="C125" s="5" t="s">
        <v>14</v>
      </c>
      <c r="D125" s="5" t="s">
        <v>26</v>
      </c>
      <c r="E125" s="16" t="s">
        <v>146</v>
      </c>
      <c r="F125" s="5" t="s">
        <v>150</v>
      </c>
      <c r="G125" s="5">
        <v>1</v>
      </c>
      <c r="H125" s="5" t="s">
        <v>166</v>
      </c>
      <c r="I125" s="38">
        <v>0</v>
      </c>
      <c r="J125" s="5">
        <v>0</v>
      </c>
      <c r="K125" s="5" t="s">
        <v>117</v>
      </c>
      <c r="L125" s="5" t="s">
        <v>172</v>
      </c>
      <c r="M125" s="5">
        <v>0</v>
      </c>
      <c r="N125" s="5">
        <v>1</v>
      </c>
      <c r="O125" s="46">
        <v>2411270.3999999985</v>
      </c>
      <c r="P125" s="46">
        <v>2411270.3999999985</v>
      </c>
      <c r="Q125" s="46">
        <v>2411270.3999999985</v>
      </c>
    </row>
    <row r="126" spans="1:18" x14ac:dyDescent="0.25">
      <c r="A126" s="33">
        <v>338</v>
      </c>
      <c r="B126" s="5">
        <v>374</v>
      </c>
      <c r="C126" s="5" t="s">
        <v>15</v>
      </c>
      <c r="D126" s="5" t="s">
        <v>31</v>
      </c>
      <c r="E126" s="5" t="s">
        <v>141</v>
      </c>
      <c r="F126" s="5" t="s">
        <v>154</v>
      </c>
      <c r="G126" s="5">
        <v>1</v>
      </c>
      <c r="H126" s="5" t="s">
        <v>166</v>
      </c>
      <c r="I126" s="38">
        <v>0</v>
      </c>
      <c r="J126" s="5">
        <v>0</v>
      </c>
      <c r="K126" s="5" t="s">
        <v>117</v>
      </c>
      <c r="L126" s="5" t="s">
        <v>172</v>
      </c>
      <c r="M126" s="5">
        <v>0</v>
      </c>
      <c r="N126" s="5">
        <v>1</v>
      </c>
      <c r="O126" s="47">
        <v>377996265</v>
      </c>
      <c r="P126" s="56">
        <v>305494946</v>
      </c>
      <c r="Q126" s="46">
        <v>289893582</v>
      </c>
    </row>
    <row r="127" spans="1:18" x14ac:dyDescent="0.25">
      <c r="A127" s="33">
        <v>338</v>
      </c>
      <c r="B127" s="5">
        <v>374</v>
      </c>
      <c r="C127" s="5" t="s">
        <v>15</v>
      </c>
      <c r="D127" s="5" t="s">
        <v>27</v>
      </c>
      <c r="E127" s="16" t="s">
        <v>145</v>
      </c>
      <c r="F127" s="5" t="s">
        <v>156</v>
      </c>
      <c r="G127" s="5">
        <v>1</v>
      </c>
      <c r="H127" s="5" t="s">
        <v>166</v>
      </c>
      <c r="I127" s="38">
        <v>0</v>
      </c>
      <c r="J127" s="5">
        <v>0</v>
      </c>
      <c r="K127" s="5" t="s">
        <v>117</v>
      </c>
      <c r="L127" s="5" t="s">
        <v>172</v>
      </c>
      <c r="M127" s="5">
        <v>0</v>
      </c>
      <c r="N127" s="5">
        <v>1</v>
      </c>
      <c r="O127" s="46">
        <v>48900000</v>
      </c>
      <c r="P127" s="48">
        <v>48900000</v>
      </c>
      <c r="Q127" s="48">
        <v>48900000</v>
      </c>
    </row>
    <row r="128" spans="1:18" x14ac:dyDescent="0.25">
      <c r="A128" s="33">
        <v>338</v>
      </c>
      <c r="B128" s="5">
        <v>374</v>
      </c>
      <c r="C128" s="5" t="s">
        <v>15</v>
      </c>
      <c r="D128" s="5" t="s">
        <v>32</v>
      </c>
      <c r="E128" s="16" t="s">
        <v>147</v>
      </c>
      <c r="F128" s="5" t="s">
        <v>160</v>
      </c>
      <c r="G128" s="5">
        <v>1</v>
      </c>
      <c r="H128" s="5" t="s">
        <v>166</v>
      </c>
      <c r="I128" s="38">
        <v>0</v>
      </c>
      <c r="J128" s="5">
        <v>0</v>
      </c>
      <c r="K128" s="5" t="s">
        <v>117</v>
      </c>
      <c r="L128" s="5" t="s">
        <v>172</v>
      </c>
      <c r="M128" s="5">
        <v>0</v>
      </c>
      <c r="N128" s="5">
        <v>1</v>
      </c>
      <c r="O128" s="47">
        <v>268279730</v>
      </c>
      <c r="P128" s="56">
        <v>177090764</v>
      </c>
      <c r="Q128" s="46">
        <v>44940210</v>
      </c>
      <c r="R128" s="19"/>
    </row>
    <row r="129" spans="1:18" x14ac:dyDescent="0.25">
      <c r="A129" s="33">
        <v>338</v>
      </c>
      <c r="B129" s="5">
        <v>374</v>
      </c>
      <c r="C129" s="5" t="s">
        <v>15</v>
      </c>
      <c r="D129" s="5" t="s">
        <v>30</v>
      </c>
      <c r="E129" s="16" t="s">
        <v>143</v>
      </c>
      <c r="F129" s="5" t="s">
        <v>163</v>
      </c>
      <c r="G129" s="5">
        <v>1</v>
      </c>
      <c r="H129" s="5" t="s">
        <v>166</v>
      </c>
      <c r="I129" s="38">
        <v>0</v>
      </c>
      <c r="J129" s="5">
        <v>0</v>
      </c>
      <c r="K129" s="5" t="s">
        <v>117</v>
      </c>
      <c r="L129" s="5" t="s">
        <v>172</v>
      </c>
      <c r="M129" s="5">
        <v>0</v>
      </c>
      <c r="N129" s="5">
        <v>1</v>
      </c>
      <c r="O129" s="47">
        <v>76140210</v>
      </c>
      <c r="P129" s="46">
        <v>65887351.5</v>
      </c>
      <c r="Q129" s="46">
        <v>65887351.5</v>
      </c>
    </row>
    <row r="130" spans="1:18" x14ac:dyDescent="0.25">
      <c r="A130" s="33">
        <v>338</v>
      </c>
      <c r="B130" s="5">
        <v>374</v>
      </c>
      <c r="C130" s="5" t="s">
        <v>15</v>
      </c>
      <c r="D130" s="5" t="s">
        <v>33</v>
      </c>
      <c r="E130" s="16" t="s">
        <v>146</v>
      </c>
      <c r="F130" s="5" t="s">
        <v>150</v>
      </c>
      <c r="G130" s="5">
        <v>1</v>
      </c>
      <c r="H130" s="5" t="s">
        <v>166</v>
      </c>
      <c r="I130" s="38">
        <v>0</v>
      </c>
      <c r="J130" s="5">
        <v>0</v>
      </c>
      <c r="K130" s="5" t="s">
        <v>117</v>
      </c>
      <c r="L130" s="5" t="s">
        <v>172</v>
      </c>
      <c r="M130" s="5">
        <v>0</v>
      </c>
      <c r="N130" s="5">
        <v>1</v>
      </c>
      <c r="O130" s="46">
        <v>0</v>
      </c>
      <c r="P130" s="46">
        <v>0</v>
      </c>
      <c r="Q130" s="46">
        <v>0</v>
      </c>
      <c r="R130" s="21"/>
    </row>
    <row r="131" spans="1:18" x14ac:dyDescent="0.25">
      <c r="A131" s="33">
        <v>338</v>
      </c>
      <c r="B131" s="5">
        <v>374</v>
      </c>
      <c r="C131" s="5" t="s">
        <v>15</v>
      </c>
      <c r="D131" s="5" t="s">
        <v>24</v>
      </c>
      <c r="E131" s="16" t="s">
        <v>148</v>
      </c>
      <c r="F131" s="5" t="s">
        <v>162</v>
      </c>
      <c r="G131" s="5">
        <v>1</v>
      </c>
      <c r="H131" s="5" t="s">
        <v>166</v>
      </c>
      <c r="I131" s="38">
        <v>0</v>
      </c>
      <c r="J131" s="5">
        <v>0</v>
      </c>
      <c r="K131" s="5" t="s">
        <v>117</v>
      </c>
      <c r="L131" s="5" t="s">
        <v>172</v>
      </c>
      <c r="M131" s="5">
        <v>0</v>
      </c>
      <c r="N131" s="5">
        <v>1</v>
      </c>
      <c r="O131" s="52">
        <v>66848040</v>
      </c>
      <c r="P131" s="58">
        <v>51000000</v>
      </c>
      <c r="Q131" s="54">
        <v>1247912.69</v>
      </c>
    </row>
    <row r="132" spans="1:18" x14ac:dyDescent="0.25">
      <c r="A132" s="33">
        <v>338</v>
      </c>
      <c r="B132" s="5">
        <v>374</v>
      </c>
      <c r="C132" s="5" t="s">
        <v>15</v>
      </c>
      <c r="D132" s="5" t="s">
        <v>26</v>
      </c>
      <c r="E132" s="16" t="s">
        <v>146</v>
      </c>
      <c r="F132" s="5" t="s">
        <v>150</v>
      </c>
      <c r="G132" s="5">
        <v>1</v>
      </c>
      <c r="H132" s="5" t="s">
        <v>166</v>
      </c>
      <c r="I132" s="38">
        <v>0</v>
      </c>
      <c r="J132" s="5">
        <v>0</v>
      </c>
      <c r="K132" s="5" t="s">
        <v>117</v>
      </c>
      <c r="L132" s="5" t="s">
        <v>172</v>
      </c>
      <c r="M132" s="5">
        <v>0</v>
      </c>
      <c r="N132" s="5">
        <v>1</v>
      </c>
      <c r="O132" s="46">
        <v>54854801</v>
      </c>
      <c r="P132" s="46">
        <v>54854801</v>
      </c>
      <c r="Q132" s="46">
        <v>54854801</v>
      </c>
    </row>
    <row r="133" spans="1:18" x14ac:dyDescent="0.25">
      <c r="A133" s="33">
        <v>339</v>
      </c>
      <c r="B133" s="5">
        <v>375</v>
      </c>
      <c r="C133" s="5" t="s">
        <v>16</v>
      </c>
      <c r="D133" s="5" t="s">
        <v>27</v>
      </c>
      <c r="E133" s="16" t="s">
        <v>145</v>
      </c>
      <c r="F133" s="5" t="s">
        <v>156</v>
      </c>
      <c r="G133" s="5">
        <v>1</v>
      </c>
      <c r="H133" s="5" t="s">
        <v>166</v>
      </c>
      <c r="I133" s="38">
        <v>0</v>
      </c>
      <c r="J133" s="5">
        <v>0</v>
      </c>
      <c r="K133" s="5" t="s">
        <v>117</v>
      </c>
      <c r="L133" s="5" t="s">
        <v>172</v>
      </c>
      <c r="M133" s="5">
        <v>0</v>
      </c>
      <c r="N133" s="5">
        <v>1</v>
      </c>
      <c r="O133" s="47">
        <v>689927151</v>
      </c>
      <c r="P133" s="56">
        <v>610206279</v>
      </c>
      <c r="Q133" s="46">
        <v>328706705</v>
      </c>
    </row>
    <row r="134" spans="1:18" x14ac:dyDescent="0.25">
      <c r="A134" s="33">
        <v>339</v>
      </c>
      <c r="B134" s="5">
        <v>375</v>
      </c>
      <c r="C134" s="5" t="s">
        <v>16</v>
      </c>
      <c r="D134" s="5" t="s">
        <v>97</v>
      </c>
      <c r="E134" s="5" t="s">
        <v>141</v>
      </c>
      <c r="F134" s="5" t="s">
        <v>154</v>
      </c>
      <c r="G134" s="5">
        <v>1</v>
      </c>
      <c r="H134" s="5" t="s">
        <v>166</v>
      </c>
      <c r="I134" s="38">
        <v>0</v>
      </c>
      <c r="J134" s="5">
        <v>0</v>
      </c>
      <c r="K134" s="5" t="s">
        <v>117</v>
      </c>
      <c r="L134" s="5" t="s">
        <v>172</v>
      </c>
      <c r="M134" s="5">
        <v>0</v>
      </c>
      <c r="N134" s="5">
        <v>1</v>
      </c>
      <c r="O134" s="52">
        <v>741765745</v>
      </c>
      <c r="P134" s="58">
        <v>200344711</v>
      </c>
      <c r="Q134" s="54">
        <v>152462752</v>
      </c>
      <c r="R134" s="22"/>
    </row>
    <row r="135" spans="1:18" x14ac:dyDescent="0.25">
      <c r="A135" s="33">
        <v>339</v>
      </c>
      <c r="B135" s="5">
        <v>375</v>
      </c>
      <c r="C135" s="5" t="s">
        <v>16</v>
      </c>
      <c r="D135" s="5" t="s">
        <v>32</v>
      </c>
      <c r="E135" s="16" t="s">
        <v>147</v>
      </c>
      <c r="F135" s="5" t="s">
        <v>160</v>
      </c>
      <c r="G135" s="5">
        <v>1</v>
      </c>
      <c r="H135" s="5" t="s">
        <v>166</v>
      </c>
      <c r="I135" s="38">
        <v>0</v>
      </c>
      <c r="J135" s="5">
        <v>0</v>
      </c>
      <c r="K135" s="5" t="s">
        <v>117</v>
      </c>
      <c r="L135" s="5" t="s">
        <v>172</v>
      </c>
      <c r="M135" s="5">
        <v>0</v>
      </c>
      <c r="N135" s="5">
        <v>1</v>
      </c>
      <c r="O135" s="46">
        <v>278121026</v>
      </c>
      <c r="P135" s="56">
        <v>243768758</v>
      </c>
      <c r="Q135" s="46">
        <v>65339920</v>
      </c>
      <c r="R135" s="22"/>
    </row>
    <row r="136" spans="1:18" x14ac:dyDescent="0.25">
      <c r="A136" s="33">
        <v>339</v>
      </c>
      <c r="B136" s="5">
        <v>375</v>
      </c>
      <c r="C136" s="5" t="s">
        <v>16</v>
      </c>
      <c r="D136" s="5" t="s">
        <v>26</v>
      </c>
      <c r="E136" s="16" t="s">
        <v>146</v>
      </c>
      <c r="F136" s="5" t="s">
        <v>150</v>
      </c>
      <c r="G136" s="5">
        <v>1</v>
      </c>
      <c r="H136" s="5" t="s">
        <v>166</v>
      </c>
      <c r="I136" s="38">
        <v>0</v>
      </c>
      <c r="J136" s="5">
        <v>0</v>
      </c>
      <c r="K136" s="5" t="s">
        <v>117</v>
      </c>
      <c r="L136" s="5" t="s">
        <v>172</v>
      </c>
      <c r="M136" s="5">
        <v>0</v>
      </c>
      <c r="N136" s="5">
        <v>1</v>
      </c>
      <c r="O136" s="46">
        <v>43364080</v>
      </c>
      <c r="P136" s="46">
        <v>0</v>
      </c>
      <c r="Q136" s="46">
        <v>0</v>
      </c>
      <c r="R136" s="24"/>
    </row>
    <row r="137" spans="1:18" x14ac:dyDescent="0.25">
      <c r="A137" s="33">
        <v>339</v>
      </c>
      <c r="B137" s="5">
        <v>375</v>
      </c>
      <c r="C137" s="5" t="s">
        <v>16</v>
      </c>
      <c r="D137" s="5" t="s">
        <v>86</v>
      </c>
      <c r="E137" s="16" t="s">
        <v>143</v>
      </c>
      <c r="F137" s="5" t="s">
        <v>163</v>
      </c>
      <c r="G137" s="5">
        <v>1</v>
      </c>
      <c r="H137" s="5" t="s">
        <v>166</v>
      </c>
      <c r="I137" s="38">
        <v>0</v>
      </c>
      <c r="J137" s="5">
        <v>0</v>
      </c>
      <c r="K137" s="5" t="s">
        <v>117</v>
      </c>
      <c r="L137" s="5" t="s">
        <v>172</v>
      </c>
      <c r="M137" s="5">
        <v>0</v>
      </c>
      <c r="N137" s="5">
        <v>1</v>
      </c>
      <c r="O137" s="52">
        <v>17000000</v>
      </c>
      <c r="P137" s="58">
        <v>10000000</v>
      </c>
      <c r="Q137" s="46">
        <v>1383956</v>
      </c>
      <c r="R137" s="21"/>
    </row>
    <row r="138" spans="1:18" x14ac:dyDescent="0.25">
      <c r="A138" s="33">
        <v>339</v>
      </c>
      <c r="B138" s="5">
        <v>375</v>
      </c>
      <c r="C138" s="5" t="s">
        <v>16</v>
      </c>
      <c r="D138" s="5" t="s">
        <v>24</v>
      </c>
      <c r="E138" s="16" t="s">
        <v>148</v>
      </c>
      <c r="F138" s="5" t="s">
        <v>162</v>
      </c>
      <c r="G138" s="5">
        <v>1</v>
      </c>
      <c r="H138" s="5" t="s">
        <v>166</v>
      </c>
      <c r="I138" s="38">
        <v>0</v>
      </c>
      <c r="J138" s="5">
        <v>0</v>
      </c>
      <c r="K138" s="5" t="s">
        <v>117</v>
      </c>
      <c r="L138" s="5" t="s">
        <v>172</v>
      </c>
      <c r="M138" s="5">
        <v>0</v>
      </c>
      <c r="N138" s="5">
        <v>1</v>
      </c>
      <c r="O138" s="46">
        <v>32771364</v>
      </c>
      <c r="P138" s="46">
        <v>32558364</v>
      </c>
      <c r="Q138" s="46">
        <v>32558364</v>
      </c>
    </row>
    <row r="139" spans="1:18" x14ac:dyDescent="0.25">
      <c r="A139" s="33">
        <v>339</v>
      </c>
      <c r="B139" s="5">
        <v>375</v>
      </c>
      <c r="C139" s="5" t="s">
        <v>16</v>
      </c>
      <c r="D139" s="5" t="s">
        <v>33</v>
      </c>
      <c r="E139" s="16" t="s">
        <v>146</v>
      </c>
      <c r="F139" s="5" t="s">
        <v>150</v>
      </c>
      <c r="G139" s="5">
        <v>1</v>
      </c>
      <c r="H139" s="5" t="s">
        <v>166</v>
      </c>
      <c r="I139" s="38">
        <v>0</v>
      </c>
      <c r="J139" s="5">
        <v>0</v>
      </c>
      <c r="K139" s="5" t="s">
        <v>117</v>
      </c>
      <c r="L139" s="5" t="s">
        <v>172</v>
      </c>
      <c r="M139" s="5">
        <v>0</v>
      </c>
      <c r="N139" s="5">
        <v>1</v>
      </c>
      <c r="O139" s="46">
        <v>39356571</v>
      </c>
      <c r="P139" s="46">
        <v>39356571</v>
      </c>
      <c r="Q139" s="46">
        <v>39356571</v>
      </c>
      <c r="R139" s="19"/>
    </row>
    <row r="140" spans="1:18" x14ac:dyDescent="0.25">
      <c r="A140" s="33">
        <v>340</v>
      </c>
      <c r="B140" s="5">
        <v>376</v>
      </c>
      <c r="C140" s="5" t="s">
        <v>17</v>
      </c>
      <c r="D140" s="5" t="s">
        <v>24</v>
      </c>
      <c r="E140" s="16" t="s">
        <v>148</v>
      </c>
      <c r="F140" s="5" t="s">
        <v>162</v>
      </c>
      <c r="G140" s="5">
        <v>1</v>
      </c>
      <c r="H140" s="5" t="s">
        <v>166</v>
      </c>
      <c r="I140" s="38">
        <v>0</v>
      </c>
      <c r="J140" s="5">
        <v>0</v>
      </c>
      <c r="K140" s="5" t="s">
        <v>117</v>
      </c>
      <c r="L140" s="5" t="s">
        <v>172</v>
      </c>
      <c r="M140" s="5">
        <v>0</v>
      </c>
      <c r="N140" s="5">
        <v>1</v>
      </c>
      <c r="O140" s="52">
        <v>73708896</v>
      </c>
      <c r="P140" s="58">
        <v>67383891.879999995</v>
      </c>
      <c r="Q140" s="54">
        <v>39844067</v>
      </c>
      <c r="R140" s="24"/>
    </row>
    <row r="141" spans="1:18" x14ac:dyDescent="0.25">
      <c r="A141" s="33">
        <v>341</v>
      </c>
      <c r="B141" s="5">
        <v>377</v>
      </c>
      <c r="C141" s="5" t="s">
        <v>18</v>
      </c>
      <c r="D141" s="5" t="s">
        <v>84</v>
      </c>
      <c r="E141" s="16" t="s">
        <v>145</v>
      </c>
      <c r="F141" s="5" t="s">
        <v>156</v>
      </c>
      <c r="G141" s="5">
        <v>1</v>
      </c>
      <c r="H141" s="5" t="s">
        <v>166</v>
      </c>
      <c r="I141" s="38">
        <v>0</v>
      </c>
      <c r="J141" s="5">
        <v>0</v>
      </c>
      <c r="K141" s="5" t="s">
        <v>117</v>
      </c>
      <c r="L141" s="5" t="s">
        <v>172</v>
      </c>
      <c r="M141" s="5">
        <v>0</v>
      </c>
      <c r="N141" s="5">
        <v>1</v>
      </c>
      <c r="O141" s="52">
        <v>295094952</v>
      </c>
      <c r="P141" s="61">
        <v>241094952</v>
      </c>
      <c r="Q141" s="54">
        <v>241094952</v>
      </c>
      <c r="R141" s="21"/>
    </row>
    <row r="142" spans="1:18" x14ac:dyDescent="0.25">
      <c r="A142" s="33">
        <v>341</v>
      </c>
      <c r="B142" s="5">
        <v>377</v>
      </c>
      <c r="C142" s="5" t="s">
        <v>18</v>
      </c>
      <c r="D142" s="5" t="s">
        <v>85</v>
      </c>
      <c r="E142" s="16" t="s">
        <v>141</v>
      </c>
      <c r="F142" s="5" t="s">
        <v>154</v>
      </c>
      <c r="G142" s="5">
        <v>1</v>
      </c>
      <c r="H142" s="5" t="s">
        <v>166</v>
      </c>
      <c r="I142" s="38">
        <v>0</v>
      </c>
      <c r="J142" s="5">
        <v>0</v>
      </c>
      <c r="K142" s="5" t="s">
        <v>117</v>
      </c>
      <c r="L142" s="5" t="s">
        <v>172</v>
      </c>
      <c r="M142" s="5">
        <v>0</v>
      </c>
      <c r="N142" s="5">
        <v>1</v>
      </c>
      <c r="O142" s="47">
        <v>216372795</v>
      </c>
      <c r="P142" s="56">
        <v>214236186</v>
      </c>
      <c r="Q142" s="54">
        <v>89443120</v>
      </c>
      <c r="R142" s="22"/>
    </row>
    <row r="143" spans="1:18" x14ac:dyDescent="0.25">
      <c r="A143" s="33">
        <v>341</v>
      </c>
      <c r="B143" s="5">
        <v>377</v>
      </c>
      <c r="C143" s="5" t="s">
        <v>18</v>
      </c>
      <c r="D143" s="5" t="s">
        <v>86</v>
      </c>
      <c r="E143" s="16" t="s">
        <v>143</v>
      </c>
      <c r="F143" s="5" t="s">
        <v>163</v>
      </c>
      <c r="G143" s="5">
        <v>1</v>
      </c>
      <c r="H143" s="5" t="s">
        <v>166</v>
      </c>
      <c r="I143" s="38">
        <v>0</v>
      </c>
      <c r="J143" s="5">
        <v>0</v>
      </c>
      <c r="K143" s="5" t="s">
        <v>117</v>
      </c>
      <c r="L143" s="5" t="s">
        <v>172</v>
      </c>
      <c r="M143" s="5">
        <v>0</v>
      </c>
      <c r="N143" s="5">
        <v>1</v>
      </c>
      <c r="O143" s="52">
        <v>26448000</v>
      </c>
      <c r="P143" s="58">
        <v>4500000</v>
      </c>
      <c r="Q143" s="54">
        <v>5618508.4800000004</v>
      </c>
      <c r="R143" s="19"/>
    </row>
    <row r="144" spans="1:18" x14ac:dyDescent="0.25">
      <c r="A144" s="33">
        <v>341</v>
      </c>
      <c r="B144" s="5">
        <v>377</v>
      </c>
      <c r="C144" s="5" t="s">
        <v>18</v>
      </c>
      <c r="D144" s="5" t="s">
        <v>87</v>
      </c>
      <c r="E144" s="16" t="s">
        <v>147</v>
      </c>
      <c r="F144" s="5" t="s">
        <v>160</v>
      </c>
      <c r="G144" s="5">
        <v>1</v>
      </c>
      <c r="H144" s="5" t="s">
        <v>166</v>
      </c>
      <c r="I144" s="38">
        <v>0</v>
      </c>
      <c r="J144" s="5">
        <v>0</v>
      </c>
      <c r="K144" s="5" t="s">
        <v>117</v>
      </c>
      <c r="L144" s="5" t="s">
        <v>172</v>
      </c>
      <c r="M144" s="5">
        <v>0</v>
      </c>
      <c r="N144" s="5">
        <v>1</v>
      </c>
      <c r="O144" s="52">
        <v>200199557</v>
      </c>
      <c r="P144" s="58">
        <v>160233197</v>
      </c>
      <c r="Q144" s="54">
        <v>166642523.94</v>
      </c>
      <c r="R144" s="23"/>
    </row>
    <row r="145" spans="1:18" x14ac:dyDescent="0.25">
      <c r="A145" s="33">
        <v>341</v>
      </c>
      <c r="B145" s="5">
        <v>377</v>
      </c>
      <c r="C145" s="5" t="s">
        <v>18</v>
      </c>
      <c r="D145" s="5" t="s">
        <v>88</v>
      </c>
      <c r="E145" s="16" t="s">
        <v>146</v>
      </c>
      <c r="F145" s="5" t="s">
        <v>150</v>
      </c>
      <c r="G145" s="5">
        <v>1</v>
      </c>
      <c r="H145" s="5" t="s">
        <v>166</v>
      </c>
      <c r="I145" s="38">
        <v>0</v>
      </c>
      <c r="J145" s="5">
        <v>0</v>
      </c>
      <c r="K145" s="5" t="s">
        <v>117</v>
      </c>
      <c r="L145" s="5" t="s">
        <v>172</v>
      </c>
      <c r="M145" s="5">
        <v>0</v>
      </c>
      <c r="N145" s="5">
        <v>1</v>
      </c>
      <c r="O145" s="52">
        <v>7400000</v>
      </c>
      <c r="P145" s="48">
        <v>5000000</v>
      </c>
      <c r="Q145" s="46">
        <v>0</v>
      </c>
    </row>
    <row r="146" spans="1:18" x14ac:dyDescent="0.25">
      <c r="A146" s="33">
        <v>344</v>
      </c>
      <c r="B146" s="5">
        <v>378</v>
      </c>
      <c r="C146" s="5" t="s">
        <v>19</v>
      </c>
      <c r="D146" s="5" t="s">
        <v>98</v>
      </c>
      <c r="E146" s="5" t="s">
        <v>141</v>
      </c>
      <c r="F146" s="5" t="s">
        <v>154</v>
      </c>
      <c r="G146" s="5">
        <v>1</v>
      </c>
      <c r="H146" s="5" t="s">
        <v>166</v>
      </c>
      <c r="I146" s="38">
        <v>0</v>
      </c>
      <c r="J146" s="5">
        <v>0</v>
      </c>
      <c r="K146" s="5" t="s">
        <v>117</v>
      </c>
      <c r="L146" s="5" t="s">
        <v>172</v>
      </c>
      <c r="M146" s="5">
        <v>0</v>
      </c>
      <c r="N146" s="5">
        <v>1</v>
      </c>
      <c r="O146" s="47">
        <v>647981440</v>
      </c>
      <c r="P146" s="56">
        <v>575936430</v>
      </c>
      <c r="Q146" s="46">
        <v>504523431</v>
      </c>
    </row>
    <row r="147" spans="1:18" x14ac:dyDescent="0.25">
      <c r="A147" s="33">
        <v>344</v>
      </c>
      <c r="B147" s="5">
        <v>378</v>
      </c>
      <c r="C147" s="5" t="s">
        <v>19</v>
      </c>
      <c r="D147" s="5" t="s">
        <v>24</v>
      </c>
      <c r="E147" s="16" t="s">
        <v>148</v>
      </c>
      <c r="F147" s="5" t="s">
        <v>162</v>
      </c>
      <c r="G147" s="5">
        <v>1</v>
      </c>
      <c r="H147" s="5" t="s">
        <v>166</v>
      </c>
      <c r="I147" s="38">
        <v>0</v>
      </c>
      <c r="J147" s="5">
        <v>0</v>
      </c>
      <c r="K147" s="5" t="s">
        <v>117</v>
      </c>
      <c r="L147" s="5" t="s">
        <v>172</v>
      </c>
      <c r="M147" s="5">
        <v>0</v>
      </c>
      <c r="N147" s="5">
        <v>1</v>
      </c>
      <c r="O147" s="52">
        <v>43113915</v>
      </c>
      <c r="P147" s="46">
        <v>16959150</v>
      </c>
      <c r="Q147" s="46">
        <v>16959150</v>
      </c>
      <c r="R147" s="19"/>
    </row>
    <row r="148" spans="1:18" x14ac:dyDescent="0.25">
      <c r="A148" s="33">
        <v>344</v>
      </c>
      <c r="B148" s="5">
        <v>378</v>
      </c>
      <c r="C148" s="5" t="s">
        <v>19</v>
      </c>
      <c r="D148" s="5" t="s">
        <v>35</v>
      </c>
      <c r="E148" s="16" t="s">
        <v>143</v>
      </c>
      <c r="F148" s="5" t="s">
        <v>163</v>
      </c>
      <c r="G148" s="5">
        <v>1</v>
      </c>
      <c r="H148" s="5" t="s">
        <v>166</v>
      </c>
      <c r="I148" s="38">
        <v>0</v>
      </c>
      <c r="J148" s="5">
        <v>0</v>
      </c>
      <c r="K148" s="5" t="s">
        <v>117</v>
      </c>
      <c r="L148" s="5" t="s">
        <v>172</v>
      </c>
      <c r="M148" s="5">
        <v>0</v>
      </c>
      <c r="N148" s="5">
        <v>1</v>
      </c>
      <c r="O148" s="52">
        <v>89600000</v>
      </c>
      <c r="P148" s="52">
        <v>39600000</v>
      </c>
      <c r="Q148" s="54">
        <v>30784244</v>
      </c>
      <c r="R148" s="20"/>
    </row>
    <row r="149" spans="1:18" x14ac:dyDescent="0.25">
      <c r="A149" s="33">
        <v>344</v>
      </c>
      <c r="B149" s="5">
        <v>378</v>
      </c>
      <c r="C149" s="5" t="s">
        <v>19</v>
      </c>
      <c r="D149" s="5" t="s">
        <v>88</v>
      </c>
      <c r="E149" s="16" t="s">
        <v>146</v>
      </c>
      <c r="F149" s="5" t="s">
        <v>150</v>
      </c>
      <c r="G149" s="5">
        <v>1</v>
      </c>
      <c r="H149" s="5" t="s">
        <v>166</v>
      </c>
      <c r="I149" s="38">
        <v>0</v>
      </c>
      <c r="J149" s="5">
        <v>0</v>
      </c>
      <c r="K149" s="5" t="s">
        <v>117</v>
      </c>
      <c r="L149" s="5" t="s">
        <v>172</v>
      </c>
      <c r="M149" s="5">
        <v>0</v>
      </c>
      <c r="N149" s="5">
        <v>1</v>
      </c>
      <c r="O149" s="52"/>
      <c r="P149" s="48"/>
      <c r="Q149" s="54">
        <v>0</v>
      </c>
      <c r="R149" s="20"/>
    </row>
    <row r="150" spans="1:18" x14ac:dyDescent="0.25">
      <c r="A150" s="33">
        <v>344</v>
      </c>
      <c r="B150" s="5">
        <v>378</v>
      </c>
      <c r="C150" s="5" t="s">
        <v>19</v>
      </c>
      <c r="D150" s="5" t="s">
        <v>87</v>
      </c>
      <c r="E150" s="16" t="s">
        <v>147</v>
      </c>
      <c r="F150" s="5" t="s">
        <v>160</v>
      </c>
      <c r="G150" s="5">
        <v>1</v>
      </c>
      <c r="H150" s="5" t="s">
        <v>166</v>
      </c>
      <c r="I150" s="38">
        <v>0</v>
      </c>
      <c r="J150" s="5">
        <v>0</v>
      </c>
      <c r="K150" s="5" t="s">
        <v>117</v>
      </c>
      <c r="L150" s="5" t="s">
        <v>172</v>
      </c>
      <c r="M150" s="5">
        <v>0</v>
      </c>
      <c r="N150" s="5">
        <v>1</v>
      </c>
      <c r="O150" s="52">
        <v>155081610</v>
      </c>
      <c r="P150" s="58">
        <v>65186560</v>
      </c>
      <c r="Q150" s="54">
        <v>58186560</v>
      </c>
    </row>
    <row r="151" spans="1:18" x14ac:dyDescent="0.25">
      <c r="A151" s="33">
        <v>344</v>
      </c>
      <c r="B151" s="5">
        <v>378</v>
      </c>
      <c r="C151" s="5" t="s">
        <v>19</v>
      </c>
      <c r="D151" s="5" t="s">
        <v>26</v>
      </c>
      <c r="E151" s="16" t="s">
        <v>146</v>
      </c>
      <c r="F151" s="5" t="s">
        <v>150</v>
      </c>
      <c r="G151" s="5">
        <v>1</v>
      </c>
      <c r="H151" s="5" t="s">
        <v>166</v>
      </c>
      <c r="I151" s="38">
        <v>0</v>
      </c>
      <c r="J151" s="5">
        <v>0</v>
      </c>
      <c r="K151" s="5" t="s">
        <v>117</v>
      </c>
      <c r="L151" s="5" t="s">
        <v>172</v>
      </c>
      <c r="M151" s="5">
        <v>0</v>
      </c>
      <c r="N151" s="5">
        <v>1</v>
      </c>
      <c r="O151" s="52">
        <v>63938800</v>
      </c>
      <c r="P151" s="54">
        <v>5220000</v>
      </c>
      <c r="Q151" s="54">
        <v>5220000</v>
      </c>
    </row>
    <row r="152" spans="1:18" x14ac:dyDescent="0.25">
      <c r="A152" s="33">
        <v>358</v>
      </c>
      <c r="B152" s="5">
        <v>379</v>
      </c>
      <c r="C152" s="5" t="s">
        <v>89</v>
      </c>
      <c r="D152" s="5" t="s">
        <v>27</v>
      </c>
      <c r="E152" s="16" t="s">
        <v>145</v>
      </c>
      <c r="F152" s="5" t="s">
        <v>156</v>
      </c>
      <c r="G152" s="5">
        <v>1</v>
      </c>
      <c r="H152" s="5" t="s">
        <v>166</v>
      </c>
      <c r="I152" s="38">
        <v>0</v>
      </c>
      <c r="J152" s="5">
        <v>0</v>
      </c>
      <c r="K152" s="5" t="s">
        <v>117</v>
      </c>
      <c r="L152" s="5" t="s">
        <v>172</v>
      </c>
      <c r="M152" s="5">
        <v>0</v>
      </c>
      <c r="N152" s="5">
        <v>1</v>
      </c>
      <c r="O152" s="52">
        <v>10000000</v>
      </c>
      <c r="P152" s="48">
        <v>0</v>
      </c>
      <c r="Q152" s="46">
        <v>0</v>
      </c>
    </row>
    <row r="153" spans="1:18" x14ac:dyDescent="0.25">
      <c r="A153" s="33">
        <v>358</v>
      </c>
      <c r="B153" s="5">
        <v>379</v>
      </c>
      <c r="C153" s="5" t="s">
        <v>89</v>
      </c>
      <c r="D153" s="5" t="s">
        <v>32</v>
      </c>
      <c r="E153" s="16" t="s">
        <v>147</v>
      </c>
      <c r="F153" s="5" t="s">
        <v>160</v>
      </c>
      <c r="G153" s="5">
        <v>1</v>
      </c>
      <c r="H153" s="5" t="s">
        <v>166</v>
      </c>
      <c r="I153" s="38">
        <v>0</v>
      </c>
      <c r="J153" s="5">
        <v>0</v>
      </c>
      <c r="K153" s="5" t="s">
        <v>117</v>
      </c>
      <c r="L153" s="5" t="s">
        <v>172</v>
      </c>
      <c r="M153" s="5">
        <v>0</v>
      </c>
      <c r="N153" s="5">
        <v>1</v>
      </c>
      <c r="O153" s="52">
        <v>82537631</v>
      </c>
      <c r="P153" s="48"/>
      <c r="Q153" s="46"/>
    </row>
    <row r="154" spans="1:18" x14ac:dyDescent="0.25">
      <c r="A154" s="33">
        <v>358</v>
      </c>
      <c r="B154" s="5">
        <v>379</v>
      </c>
      <c r="C154" s="5" t="s">
        <v>89</v>
      </c>
      <c r="D154" s="5" t="s">
        <v>34</v>
      </c>
      <c r="E154" s="5" t="s">
        <v>141</v>
      </c>
      <c r="F154" s="5" t="s">
        <v>154</v>
      </c>
      <c r="G154" s="5">
        <v>1</v>
      </c>
      <c r="H154" s="5" t="s">
        <v>166</v>
      </c>
      <c r="I154" s="38">
        <v>0</v>
      </c>
      <c r="J154" s="5">
        <v>0</v>
      </c>
      <c r="K154" s="5" t="s">
        <v>117</v>
      </c>
      <c r="L154" s="5" t="s">
        <v>172</v>
      </c>
      <c r="M154" s="5">
        <v>0</v>
      </c>
      <c r="N154" s="5">
        <v>1</v>
      </c>
      <c r="O154" s="52">
        <v>297632000</v>
      </c>
      <c r="P154" s="52">
        <v>297632000</v>
      </c>
      <c r="Q154" s="46">
        <v>94805000</v>
      </c>
    </row>
    <row r="155" spans="1:18" x14ac:dyDescent="0.25">
      <c r="A155" s="33">
        <v>358</v>
      </c>
      <c r="B155" s="5">
        <v>379</v>
      </c>
      <c r="C155" s="5" t="s">
        <v>89</v>
      </c>
      <c r="D155" s="5" t="s">
        <v>45</v>
      </c>
      <c r="E155" s="16" t="s">
        <v>148</v>
      </c>
      <c r="F155" s="5" t="s">
        <v>162</v>
      </c>
      <c r="G155" s="5">
        <v>1</v>
      </c>
      <c r="H155" s="5" t="s">
        <v>166</v>
      </c>
      <c r="I155" s="38">
        <v>0</v>
      </c>
      <c r="J155" s="5">
        <v>0</v>
      </c>
      <c r="K155" s="5" t="s">
        <v>117</v>
      </c>
      <c r="L155" s="5" t="s">
        <v>172</v>
      </c>
      <c r="M155" s="5">
        <v>0</v>
      </c>
      <c r="N155" s="5">
        <v>1</v>
      </c>
      <c r="O155" s="46"/>
      <c r="P155" s="48"/>
      <c r="Q155" s="46"/>
    </row>
    <row r="156" spans="1:18" x14ac:dyDescent="0.25">
      <c r="A156" s="33">
        <v>358</v>
      </c>
      <c r="B156" s="5">
        <v>379</v>
      </c>
      <c r="C156" s="5" t="s">
        <v>89</v>
      </c>
      <c r="D156" s="5" t="s">
        <v>35</v>
      </c>
      <c r="E156" s="16" t="s">
        <v>143</v>
      </c>
      <c r="F156" s="5" t="s">
        <v>163</v>
      </c>
      <c r="G156" s="5">
        <v>1</v>
      </c>
      <c r="H156" s="5" t="s">
        <v>166</v>
      </c>
      <c r="I156" s="38">
        <v>0</v>
      </c>
      <c r="J156" s="5">
        <v>0</v>
      </c>
      <c r="K156" s="5" t="s">
        <v>117</v>
      </c>
      <c r="L156" s="5" t="s">
        <v>172</v>
      </c>
      <c r="M156" s="5">
        <v>0</v>
      </c>
      <c r="N156" s="5">
        <v>1</v>
      </c>
      <c r="O156" s="52">
        <v>100000000</v>
      </c>
      <c r="P156" s="46">
        <v>0</v>
      </c>
      <c r="Q156" s="46">
        <v>3172003</v>
      </c>
    </row>
    <row r="157" spans="1:18" x14ac:dyDescent="0.25">
      <c r="A157" s="33">
        <v>358</v>
      </c>
      <c r="B157" s="5">
        <v>379</v>
      </c>
      <c r="C157" s="5" t="s">
        <v>89</v>
      </c>
      <c r="D157" s="5" t="s">
        <v>90</v>
      </c>
      <c r="E157" s="16" t="s">
        <v>148</v>
      </c>
      <c r="F157" s="5" t="s">
        <v>162</v>
      </c>
      <c r="G157" s="5">
        <v>1</v>
      </c>
      <c r="H157" s="5" t="s">
        <v>166</v>
      </c>
      <c r="I157" s="38">
        <v>0</v>
      </c>
      <c r="J157" s="5">
        <v>0</v>
      </c>
      <c r="K157" s="5" t="s">
        <v>117</v>
      </c>
      <c r="L157" s="5" t="s">
        <v>172</v>
      </c>
      <c r="M157" s="5">
        <v>0</v>
      </c>
      <c r="N157" s="5">
        <v>1</v>
      </c>
      <c r="O157" s="46"/>
      <c r="P157" s="48"/>
      <c r="Q157" s="46"/>
    </row>
    <row r="158" spans="1:18" x14ac:dyDescent="0.25">
      <c r="A158" s="33">
        <v>358</v>
      </c>
      <c r="B158" s="5">
        <v>379</v>
      </c>
      <c r="C158" s="5" t="s">
        <v>89</v>
      </c>
      <c r="D158" s="5" t="s">
        <v>42</v>
      </c>
      <c r="E158" s="16" t="s">
        <v>146</v>
      </c>
      <c r="F158" s="5" t="s">
        <v>150</v>
      </c>
      <c r="G158" s="5">
        <v>1</v>
      </c>
      <c r="H158" s="5" t="s">
        <v>166</v>
      </c>
      <c r="I158" s="38">
        <v>0</v>
      </c>
      <c r="J158" s="5">
        <v>0</v>
      </c>
      <c r="K158" s="5" t="s">
        <v>117</v>
      </c>
      <c r="L158" s="5" t="s">
        <v>172</v>
      </c>
      <c r="M158" s="5">
        <v>0</v>
      </c>
      <c r="N158" s="5">
        <v>1</v>
      </c>
      <c r="O158" s="52">
        <v>25000000</v>
      </c>
      <c r="P158" s="61">
        <v>25000000</v>
      </c>
      <c r="Q158" s="54">
        <v>25000000</v>
      </c>
    </row>
    <row r="159" spans="1:18" x14ac:dyDescent="0.25">
      <c r="A159" s="33">
        <v>358</v>
      </c>
      <c r="B159" s="5">
        <v>379</v>
      </c>
      <c r="C159" s="5" t="s">
        <v>89</v>
      </c>
      <c r="D159" s="5" t="s">
        <v>91</v>
      </c>
      <c r="E159" s="16" t="s">
        <v>148</v>
      </c>
      <c r="F159" s="5" t="s">
        <v>162</v>
      </c>
      <c r="G159" s="5">
        <v>1</v>
      </c>
      <c r="H159" s="5" t="s">
        <v>166</v>
      </c>
      <c r="I159" s="38">
        <v>0</v>
      </c>
      <c r="J159" s="5">
        <v>0</v>
      </c>
      <c r="K159" s="5" t="s">
        <v>117</v>
      </c>
      <c r="L159" s="5" t="s">
        <v>172</v>
      </c>
      <c r="M159" s="5">
        <v>0</v>
      </c>
      <c r="N159" s="5">
        <v>1</v>
      </c>
      <c r="O159" s="52">
        <v>42856607</v>
      </c>
      <c r="P159" s="52">
        <v>42856607</v>
      </c>
      <c r="Q159" s="52">
        <v>42856607</v>
      </c>
    </row>
    <row r="160" spans="1:18" x14ac:dyDescent="0.25">
      <c r="A160" s="33">
        <v>359</v>
      </c>
      <c r="B160" s="5">
        <v>380</v>
      </c>
      <c r="C160" s="5" t="s">
        <v>92</v>
      </c>
      <c r="D160" s="5" t="s">
        <v>93</v>
      </c>
      <c r="E160" s="16" t="s">
        <v>141</v>
      </c>
      <c r="F160" s="5" t="s">
        <v>154</v>
      </c>
      <c r="G160" s="5">
        <v>1</v>
      </c>
      <c r="H160" s="5" t="s">
        <v>166</v>
      </c>
      <c r="I160" s="38">
        <v>0</v>
      </c>
      <c r="J160" s="5">
        <v>0</v>
      </c>
      <c r="K160" s="5" t="s">
        <v>117</v>
      </c>
      <c r="L160" s="5" t="s">
        <v>172</v>
      </c>
      <c r="M160" s="5">
        <v>0</v>
      </c>
      <c r="N160" s="5">
        <v>1</v>
      </c>
      <c r="O160" s="52">
        <v>79200000</v>
      </c>
      <c r="P160" s="54">
        <v>54683200</v>
      </c>
      <c r="Q160" s="54">
        <v>54683200</v>
      </c>
    </row>
    <row r="161" spans="1:18" x14ac:dyDescent="0.25">
      <c r="A161" s="33">
        <v>359</v>
      </c>
      <c r="B161" s="5">
        <v>380</v>
      </c>
      <c r="C161" s="5" t="s">
        <v>92</v>
      </c>
      <c r="D161" s="5" t="s">
        <v>94</v>
      </c>
      <c r="E161" s="16" t="s">
        <v>147</v>
      </c>
      <c r="F161" s="5" t="s">
        <v>160</v>
      </c>
      <c r="G161" s="5">
        <v>1</v>
      </c>
      <c r="H161" s="5" t="s">
        <v>166</v>
      </c>
      <c r="I161" s="38">
        <v>0</v>
      </c>
      <c r="J161" s="5">
        <v>0</v>
      </c>
      <c r="K161" s="5" t="s">
        <v>117</v>
      </c>
      <c r="L161" s="5" t="s">
        <v>172</v>
      </c>
      <c r="M161" s="5">
        <v>0</v>
      </c>
      <c r="N161" s="5">
        <v>1</v>
      </c>
      <c r="O161" s="52">
        <v>209434704</v>
      </c>
      <c r="P161" s="48">
        <v>208121492</v>
      </c>
      <c r="Q161" s="46">
        <v>0</v>
      </c>
      <c r="R161" s="19"/>
    </row>
    <row r="162" spans="1:18" x14ac:dyDescent="0.25">
      <c r="A162" s="33">
        <v>359</v>
      </c>
      <c r="B162" s="5">
        <v>380</v>
      </c>
      <c r="C162" s="5" t="s">
        <v>92</v>
      </c>
      <c r="D162" s="5" t="s">
        <v>95</v>
      </c>
      <c r="E162" s="16" t="s">
        <v>148</v>
      </c>
      <c r="F162" s="5" t="s">
        <v>162</v>
      </c>
      <c r="G162" s="5">
        <v>1</v>
      </c>
      <c r="H162" s="5" t="s">
        <v>166</v>
      </c>
      <c r="I162" s="38">
        <v>0</v>
      </c>
      <c r="J162" s="5">
        <v>0</v>
      </c>
      <c r="K162" s="5" t="s">
        <v>117</v>
      </c>
      <c r="L162" s="5" t="s">
        <v>172</v>
      </c>
      <c r="M162" s="5">
        <v>0</v>
      </c>
      <c r="N162" s="5">
        <v>1</v>
      </c>
      <c r="O162" s="46">
        <v>0</v>
      </c>
      <c r="P162" s="48">
        <v>0</v>
      </c>
      <c r="Q162" s="46">
        <v>0</v>
      </c>
      <c r="R162" s="21"/>
    </row>
    <row r="163" spans="1:18" x14ac:dyDescent="0.25">
      <c r="A163" s="33">
        <v>359</v>
      </c>
      <c r="B163" s="5">
        <v>380</v>
      </c>
      <c r="C163" s="5" t="s">
        <v>92</v>
      </c>
      <c r="D163" s="5" t="s">
        <v>96</v>
      </c>
      <c r="E163" s="16" t="s">
        <v>146</v>
      </c>
      <c r="F163" s="5" t="s">
        <v>150</v>
      </c>
      <c r="G163" s="5">
        <v>1</v>
      </c>
      <c r="H163" s="5" t="s">
        <v>166</v>
      </c>
      <c r="I163" s="38">
        <v>0</v>
      </c>
      <c r="J163" s="5">
        <v>0</v>
      </c>
      <c r="K163" s="5" t="s">
        <v>117</v>
      </c>
      <c r="L163" s="5" t="s">
        <v>172</v>
      </c>
      <c r="M163" s="5">
        <v>0</v>
      </c>
      <c r="N163" s="5">
        <v>1</v>
      </c>
      <c r="O163" s="54">
        <v>13936000</v>
      </c>
      <c r="P163" s="54">
        <v>13936000</v>
      </c>
      <c r="Q163" s="54">
        <v>13936000</v>
      </c>
    </row>
    <row r="164" spans="1:18" x14ac:dyDescent="0.25">
      <c r="A164" s="33">
        <v>360</v>
      </c>
      <c r="B164" s="5">
        <v>381</v>
      </c>
      <c r="C164" s="5" t="s">
        <v>107</v>
      </c>
      <c r="D164" s="5" t="s">
        <v>102</v>
      </c>
      <c r="E164" s="5" t="s">
        <v>141</v>
      </c>
      <c r="F164" s="5" t="s">
        <v>154</v>
      </c>
      <c r="G164" s="5">
        <v>1</v>
      </c>
      <c r="H164" s="5" t="s">
        <v>166</v>
      </c>
      <c r="I164" s="38">
        <v>0</v>
      </c>
      <c r="J164" s="5">
        <v>0</v>
      </c>
      <c r="K164" s="5" t="s">
        <v>117</v>
      </c>
      <c r="L164" s="5" t="s">
        <v>172</v>
      </c>
      <c r="M164" s="5">
        <v>0</v>
      </c>
      <c r="N164" s="5">
        <v>1</v>
      </c>
      <c r="O164" s="52">
        <v>247402460</v>
      </c>
      <c r="P164" s="58">
        <v>238500260</v>
      </c>
      <c r="Q164" s="54">
        <v>202996841</v>
      </c>
    </row>
    <row r="165" spans="1:18" x14ac:dyDescent="0.25">
      <c r="A165" s="33">
        <v>360</v>
      </c>
      <c r="B165" s="5">
        <v>381</v>
      </c>
      <c r="C165" s="5" t="s">
        <v>108</v>
      </c>
      <c r="D165" s="5" t="s">
        <v>103</v>
      </c>
      <c r="E165" s="16" t="s">
        <v>143</v>
      </c>
      <c r="F165" s="5" t="s">
        <v>163</v>
      </c>
      <c r="G165" s="5">
        <v>1</v>
      </c>
      <c r="H165" s="5" t="s">
        <v>166</v>
      </c>
      <c r="I165" s="38">
        <v>0</v>
      </c>
      <c r="J165" s="5">
        <v>0</v>
      </c>
      <c r="K165" s="5" t="s">
        <v>117</v>
      </c>
      <c r="L165" s="5" t="s">
        <v>172</v>
      </c>
      <c r="M165" s="5">
        <v>0</v>
      </c>
      <c r="N165" s="5">
        <v>1</v>
      </c>
      <c r="O165" s="52">
        <v>54150209</v>
      </c>
      <c r="P165" s="48">
        <v>9829670</v>
      </c>
      <c r="Q165" s="54">
        <v>1829670</v>
      </c>
    </row>
    <row r="166" spans="1:18" x14ac:dyDescent="0.25">
      <c r="A166" s="33">
        <v>360</v>
      </c>
      <c r="B166" s="5">
        <v>381</v>
      </c>
      <c r="C166" s="5" t="s">
        <v>109</v>
      </c>
      <c r="D166" s="5" t="s">
        <v>104</v>
      </c>
      <c r="E166" s="16" t="s">
        <v>148</v>
      </c>
      <c r="F166" s="5" t="s">
        <v>162</v>
      </c>
      <c r="G166" s="5">
        <v>1</v>
      </c>
      <c r="H166" s="5" t="s">
        <v>166</v>
      </c>
      <c r="I166" s="38">
        <v>0</v>
      </c>
      <c r="J166" s="5">
        <v>0</v>
      </c>
      <c r="K166" s="5" t="s">
        <v>117</v>
      </c>
      <c r="L166" s="5" t="s">
        <v>172</v>
      </c>
      <c r="M166" s="5">
        <v>0</v>
      </c>
      <c r="N166" s="5">
        <v>1</v>
      </c>
      <c r="O166" s="46">
        <v>0</v>
      </c>
      <c r="P166" s="48">
        <v>0</v>
      </c>
      <c r="Q166" s="46">
        <v>0</v>
      </c>
    </row>
    <row r="167" spans="1:18" x14ac:dyDescent="0.25">
      <c r="A167" s="33">
        <v>360</v>
      </c>
      <c r="B167" s="5">
        <v>381</v>
      </c>
      <c r="C167" s="5" t="s">
        <v>109</v>
      </c>
      <c r="D167" s="5" t="s">
        <v>105</v>
      </c>
      <c r="E167" s="16" t="s">
        <v>146</v>
      </c>
      <c r="F167" s="5" t="s">
        <v>150</v>
      </c>
      <c r="G167" s="5">
        <v>1</v>
      </c>
      <c r="H167" s="5" t="s">
        <v>166</v>
      </c>
      <c r="I167" s="38">
        <v>0</v>
      </c>
      <c r="J167" s="5">
        <v>0</v>
      </c>
      <c r="K167" s="5" t="s">
        <v>117</v>
      </c>
      <c r="L167" s="5" t="s">
        <v>172</v>
      </c>
      <c r="M167" s="5">
        <v>0</v>
      </c>
      <c r="N167" s="5">
        <v>1</v>
      </c>
      <c r="O167" s="52">
        <v>14081793</v>
      </c>
      <c r="P167" s="52">
        <v>4382588.6900000004</v>
      </c>
      <c r="Q167" s="52">
        <v>4382588.6900000004</v>
      </c>
    </row>
    <row r="168" spans="1:18" x14ac:dyDescent="0.25">
      <c r="A168" s="33">
        <v>360</v>
      </c>
      <c r="B168" s="5">
        <v>381</v>
      </c>
      <c r="C168" s="5" t="s">
        <v>109</v>
      </c>
      <c r="D168" s="5" t="s">
        <v>191</v>
      </c>
      <c r="E168" s="16" t="s">
        <v>145</v>
      </c>
      <c r="F168" s="5" t="s">
        <v>156</v>
      </c>
      <c r="G168" s="5">
        <v>1</v>
      </c>
      <c r="H168" s="5" t="s">
        <v>166</v>
      </c>
      <c r="I168" s="38">
        <v>0</v>
      </c>
      <c r="J168" s="5">
        <v>0</v>
      </c>
      <c r="K168" s="5" t="s">
        <v>117</v>
      </c>
      <c r="L168" s="5" t="s">
        <v>172</v>
      </c>
      <c r="M168" s="5">
        <v>0</v>
      </c>
      <c r="N168" s="5">
        <v>1</v>
      </c>
      <c r="O168" s="52">
        <v>90452622</v>
      </c>
      <c r="P168" s="58">
        <v>20960660</v>
      </c>
      <c r="Q168" s="46">
        <v>0</v>
      </c>
    </row>
    <row r="169" spans="1:18" x14ac:dyDescent="0.25">
      <c r="A169" s="33">
        <v>360</v>
      </c>
      <c r="B169" s="5">
        <v>381</v>
      </c>
      <c r="C169" s="5" t="s">
        <v>109</v>
      </c>
      <c r="D169" s="5" t="s">
        <v>192</v>
      </c>
      <c r="E169" s="16" t="s">
        <v>147</v>
      </c>
      <c r="F169" s="5" t="s">
        <v>160</v>
      </c>
      <c r="G169" s="5">
        <v>1</v>
      </c>
      <c r="H169" s="5" t="s">
        <v>166</v>
      </c>
      <c r="I169" s="38">
        <v>0</v>
      </c>
      <c r="J169" s="5">
        <v>0</v>
      </c>
      <c r="K169" s="5" t="s">
        <v>117</v>
      </c>
      <c r="L169" s="5" t="s">
        <v>172</v>
      </c>
      <c r="M169" s="5">
        <v>0</v>
      </c>
      <c r="N169" s="5">
        <v>1</v>
      </c>
      <c r="O169" s="52">
        <v>166945060</v>
      </c>
      <c r="P169" s="58">
        <v>61824993.090000004</v>
      </c>
      <c r="Q169" s="46"/>
    </row>
    <row r="170" spans="1:18" x14ac:dyDescent="0.25">
      <c r="A170" s="33">
        <v>360</v>
      </c>
      <c r="B170" s="5">
        <v>381</v>
      </c>
      <c r="C170" s="5" t="s">
        <v>101</v>
      </c>
      <c r="D170" s="5" t="s">
        <v>106</v>
      </c>
      <c r="E170" s="16" t="s">
        <v>146</v>
      </c>
      <c r="F170" s="5" t="s">
        <v>150</v>
      </c>
      <c r="G170" s="5">
        <v>1</v>
      </c>
      <c r="H170" s="5" t="s">
        <v>166</v>
      </c>
      <c r="I170" s="38">
        <v>0</v>
      </c>
      <c r="J170" s="5">
        <v>0</v>
      </c>
      <c r="K170" s="5" t="s">
        <v>117</v>
      </c>
      <c r="L170" s="5" t="s">
        <v>172</v>
      </c>
      <c r="M170" s="5">
        <v>0</v>
      </c>
      <c r="N170" s="5">
        <v>1</v>
      </c>
      <c r="O170" s="52">
        <v>16674431</v>
      </c>
      <c r="P170" s="48">
        <v>0</v>
      </c>
      <c r="Q170" s="46">
        <v>0</v>
      </c>
    </row>
    <row r="171" spans="1:18" x14ac:dyDescent="0.25">
      <c r="A171" s="36" t="s">
        <v>48</v>
      </c>
      <c r="B171" s="7">
        <v>371</v>
      </c>
      <c r="C171" s="5" t="s">
        <v>13</v>
      </c>
      <c r="D171" s="5" t="s">
        <v>47</v>
      </c>
      <c r="E171" s="5" t="s">
        <v>141</v>
      </c>
      <c r="F171" s="5" t="s">
        <v>154</v>
      </c>
      <c r="G171" s="5">
        <v>1</v>
      </c>
      <c r="H171" s="5" t="s">
        <v>166</v>
      </c>
      <c r="I171" s="38">
        <v>0</v>
      </c>
      <c r="J171" s="5">
        <v>0</v>
      </c>
      <c r="K171" s="5" t="s">
        <v>123</v>
      </c>
      <c r="L171" s="5" t="s">
        <v>172</v>
      </c>
      <c r="M171" s="5">
        <v>0</v>
      </c>
      <c r="N171" s="5">
        <v>1</v>
      </c>
      <c r="O171" s="46">
        <v>43170000</v>
      </c>
      <c r="P171" s="46">
        <v>43170000</v>
      </c>
      <c r="Q171" s="46">
        <v>43170000</v>
      </c>
    </row>
    <row r="172" spans="1:18" x14ac:dyDescent="0.25">
      <c r="A172" s="36" t="s">
        <v>48</v>
      </c>
      <c r="B172" s="7">
        <v>371</v>
      </c>
      <c r="C172" s="5" t="s">
        <v>13</v>
      </c>
      <c r="D172" s="5" t="s">
        <v>50</v>
      </c>
      <c r="E172" s="16" t="s">
        <v>146</v>
      </c>
      <c r="F172" s="5" t="s">
        <v>150</v>
      </c>
      <c r="G172" s="5">
        <v>1</v>
      </c>
      <c r="H172" s="5" t="s">
        <v>166</v>
      </c>
      <c r="I172" s="38">
        <v>0</v>
      </c>
      <c r="J172" s="5">
        <v>0</v>
      </c>
      <c r="K172" s="5" t="s">
        <v>123</v>
      </c>
      <c r="L172" s="5" t="s">
        <v>172</v>
      </c>
      <c r="M172" s="5">
        <v>0</v>
      </c>
      <c r="N172" s="5">
        <v>1</v>
      </c>
      <c r="O172" s="47">
        <v>476985.71</v>
      </c>
      <c r="P172" s="47">
        <v>476985.71</v>
      </c>
      <c r="Q172" s="47">
        <v>476985.71</v>
      </c>
    </row>
    <row r="173" spans="1:18" x14ac:dyDescent="0.25">
      <c r="A173" s="36" t="s">
        <v>48</v>
      </c>
      <c r="B173" s="7">
        <v>371</v>
      </c>
      <c r="C173" s="5" t="s">
        <v>13</v>
      </c>
      <c r="D173" s="5" t="s">
        <v>27</v>
      </c>
      <c r="E173" s="16" t="s">
        <v>145</v>
      </c>
      <c r="F173" s="5" t="s">
        <v>156</v>
      </c>
      <c r="G173" s="5">
        <v>1</v>
      </c>
      <c r="H173" s="5" t="s">
        <v>166</v>
      </c>
      <c r="I173" s="38">
        <v>0</v>
      </c>
      <c r="J173" s="5">
        <v>0</v>
      </c>
      <c r="K173" s="5" t="s">
        <v>123</v>
      </c>
      <c r="L173" s="5" t="s">
        <v>172</v>
      </c>
      <c r="M173" s="5">
        <v>0</v>
      </c>
      <c r="N173" s="5">
        <v>1</v>
      </c>
      <c r="O173" s="46">
        <v>19828999</v>
      </c>
      <c r="P173" s="46">
        <v>19828999</v>
      </c>
      <c r="Q173" s="46">
        <v>19828999</v>
      </c>
    </row>
    <row r="174" spans="1:18" x14ac:dyDescent="0.25">
      <c r="A174" s="36" t="s">
        <v>48</v>
      </c>
      <c r="B174" s="7">
        <v>371</v>
      </c>
      <c r="C174" s="5" t="s">
        <v>13</v>
      </c>
      <c r="D174" s="5" t="s">
        <v>32</v>
      </c>
      <c r="E174" s="16" t="s">
        <v>147</v>
      </c>
      <c r="F174" s="5" t="s">
        <v>160</v>
      </c>
      <c r="G174" s="5">
        <v>1</v>
      </c>
      <c r="H174" s="5" t="s">
        <v>166</v>
      </c>
      <c r="I174" s="38">
        <v>0</v>
      </c>
      <c r="J174" s="5">
        <v>0</v>
      </c>
      <c r="K174" s="5" t="s">
        <v>123</v>
      </c>
      <c r="L174" s="5" t="s">
        <v>172</v>
      </c>
      <c r="M174" s="5">
        <v>0</v>
      </c>
      <c r="N174" s="5">
        <v>1</v>
      </c>
      <c r="O174" s="46"/>
      <c r="P174" s="46"/>
      <c r="Q174" s="46"/>
    </row>
    <row r="175" spans="1:18" x14ac:dyDescent="0.25">
      <c r="A175" s="36" t="s">
        <v>48</v>
      </c>
      <c r="B175" s="7">
        <v>371</v>
      </c>
      <c r="C175" s="5" t="s">
        <v>13</v>
      </c>
      <c r="D175" s="5" t="s">
        <v>43</v>
      </c>
      <c r="E175" s="16" t="s">
        <v>148</v>
      </c>
      <c r="F175" s="5" t="s">
        <v>162</v>
      </c>
      <c r="G175" s="5">
        <v>1</v>
      </c>
      <c r="H175" s="5" t="s">
        <v>166</v>
      </c>
      <c r="I175" s="38">
        <v>0</v>
      </c>
      <c r="J175" s="5">
        <v>0</v>
      </c>
      <c r="K175" s="5" t="s">
        <v>123</v>
      </c>
      <c r="L175" s="5" t="s">
        <v>172</v>
      </c>
      <c r="M175" s="5">
        <v>0</v>
      </c>
      <c r="N175" s="5">
        <v>1</v>
      </c>
      <c r="O175" s="52">
        <v>388674700</v>
      </c>
      <c r="P175" s="58">
        <v>388356700</v>
      </c>
      <c r="Q175" s="54">
        <v>58301205</v>
      </c>
    </row>
    <row r="176" spans="1:18" x14ac:dyDescent="0.25">
      <c r="A176" s="36" t="s">
        <v>49</v>
      </c>
      <c r="B176" s="7">
        <v>371</v>
      </c>
      <c r="C176" s="5" t="s">
        <v>13</v>
      </c>
      <c r="D176" s="5" t="s">
        <v>47</v>
      </c>
      <c r="E176" s="5" t="s">
        <v>141</v>
      </c>
      <c r="F176" s="5" t="s">
        <v>154</v>
      </c>
      <c r="G176" s="5">
        <v>1</v>
      </c>
      <c r="H176" s="5" t="s">
        <v>166</v>
      </c>
      <c r="I176" s="38">
        <v>0</v>
      </c>
      <c r="J176" s="5">
        <v>0</v>
      </c>
      <c r="K176" s="5" t="s">
        <v>123</v>
      </c>
      <c r="L176" s="5" t="s">
        <v>172</v>
      </c>
      <c r="M176" s="5">
        <v>0</v>
      </c>
      <c r="N176" s="5">
        <v>1</v>
      </c>
      <c r="O176" s="52">
        <v>241200000</v>
      </c>
      <c r="P176" s="52">
        <v>241200000</v>
      </c>
      <c r="Q176" s="54">
        <v>141430000</v>
      </c>
    </row>
    <row r="177" spans="1:17" x14ac:dyDescent="0.25">
      <c r="A177" s="36" t="s">
        <v>49</v>
      </c>
      <c r="B177" s="7">
        <v>371</v>
      </c>
      <c r="C177" s="5" t="s">
        <v>13</v>
      </c>
      <c r="D177" s="5" t="s">
        <v>50</v>
      </c>
      <c r="E177" s="16" t="s">
        <v>146</v>
      </c>
      <c r="F177" s="5" t="s">
        <v>150</v>
      </c>
      <c r="G177" s="5">
        <v>1</v>
      </c>
      <c r="H177" s="5" t="s">
        <v>166</v>
      </c>
      <c r="I177" s="38">
        <v>0</v>
      </c>
      <c r="J177" s="5">
        <v>0</v>
      </c>
      <c r="K177" s="5" t="s">
        <v>123</v>
      </c>
      <c r="L177" s="5" t="s">
        <v>172</v>
      </c>
      <c r="M177" s="5">
        <v>0</v>
      </c>
      <c r="N177" s="5">
        <v>1</v>
      </c>
      <c r="O177" s="46">
        <v>1908639.22</v>
      </c>
      <c r="P177" s="46">
        <v>1908639.22</v>
      </c>
      <c r="Q177" s="46">
        <v>1908639.22</v>
      </c>
    </row>
    <row r="178" spans="1:17" x14ac:dyDescent="0.25">
      <c r="A178" s="36" t="s">
        <v>49</v>
      </c>
      <c r="B178" s="7">
        <v>371</v>
      </c>
      <c r="C178" s="5" t="s">
        <v>13</v>
      </c>
      <c r="D178" s="5" t="s">
        <v>27</v>
      </c>
      <c r="E178" s="16" t="s">
        <v>145</v>
      </c>
      <c r="F178" s="5" t="s">
        <v>156</v>
      </c>
      <c r="G178" s="5">
        <v>1</v>
      </c>
      <c r="H178" s="5" t="s">
        <v>166</v>
      </c>
      <c r="I178" s="38">
        <v>0</v>
      </c>
      <c r="J178" s="5">
        <v>0</v>
      </c>
      <c r="K178" s="5" t="s">
        <v>123</v>
      </c>
      <c r="L178" s="5" t="s">
        <v>172</v>
      </c>
      <c r="M178" s="5">
        <v>0</v>
      </c>
      <c r="N178" s="5">
        <v>1</v>
      </c>
      <c r="O178" s="46">
        <v>0</v>
      </c>
      <c r="P178" s="46">
        <v>0</v>
      </c>
      <c r="Q178" s="46">
        <v>0</v>
      </c>
    </row>
    <row r="179" spans="1:17" x14ac:dyDescent="0.25">
      <c r="A179" s="36" t="s">
        <v>49</v>
      </c>
      <c r="B179" s="7">
        <v>371</v>
      </c>
      <c r="C179" s="5" t="s">
        <v>13</v>
      </c>
      <c r="D179" s="5" t="s">
        <v>32</v>
      </c>
      <c r="E179" s="16" t="s">
        <v>147</v>
      </c>
      <c r="F179" s="5" t="s">
        <v>160</v>
      </c>
      <c r="G179" s="5">
        <v>1</v>
      </c>
      <c r="H179" s="5" t="s">
        <v>166</v>
      </c>
      <c r="I179" s="38">
        <v>0</v>
      </c>
      <c r="J179" s="5">
        <v>0</v>
      </c>
      <c r="K179" s="5" t="s">
        <v>123</v>
      </c>
      <c r="L179" s="5" t="s">
        <v>172</v>
      </c>
      <c r="M179" s="5">
        <v>0</v>
      </c>
      <c r="N179" s="5">
        <v>1</v>
      </c>
      <c r="O179" s="52">
        <v>436203137.44999999</v>
      </c>
      <c r="P179" s="58">
        <v>255549057</v>
      </c>
      <c r="Q179" s="54">
        <v>255549056.5</v>
      </c>
    </row>
    <row r="180" spans="1:17" x14ac:dyDescent="0.25">
      <c r="A180" s="36" t="s">
        <v>49</v>
      </c>
      <c r="B180" s="7">
        <v>371</v>
      </c>
      <c r="C180" s="5" t="s">
        <v>13</v>
      </c>
      <c r="D180" s="5" t="s">
        <v>51</v>
      </c>
      <c r="E180" s="16" t="s">
        <v>143</v>
      </c>
      <c r="F180" s="5" t="s">
        <v>163</v>
      </c>
      <c r="G180" s="5">
        <v>1</v>
      </c>
      <c r="H180" s="5" t="s">
        <v>166</v>
      </c>
      <c r="I180" s="38">
        <v>0</v>
      </c>
      <c r="J180" s="5">
        <v>0</v>
      </c>
      <c r="K180" s="5" t="s">
        <v>123</v>
      </c>
      <c r="L180" s="5" t="s">
        <v>172</v>
      </c>
      <c r="M180" s="5">
        <v>0</v>
      </c>
      <c r="N180" s="5">
        <v>1</v>
      </c>
      <c r="O180" s="52">
        <v>120000000</v>
      </c>
      <c r="P180" s="52">
        <v>120000000</v>
      </c>
      <c r="Q180" s="54">
        <v>119670723.5</v>
      </c>
    </row>
    <row r="181" spans="1:17" x14ac:dyDescent="0.25">
      <c r="A181" s="36" t="s">
        <v>49</v>
      </c>
      <c r="B181" s="7">
        <v>371</v>
      </c>
      <c r="C181" s="5" t="s">
        <v>13</v>
      </c>
      <c r="D181" s="5" t="s">
        <v>43</v>
      </c>
      <c r="E181" s="16" t="s">
        <v>148</v>
      </c>
      <c r="F181" s="5" t="s">
        <v>162</v>
      </c>
      <c r="G181" s="5">
        <v>1</v>
      </c>
      <c r="H181" s="5" t="s">
        <v>166</v>
      </c>
      <c r="I181" s="38">
        <v>0</v>
      </c>
      <c r="J181" s="5">
        <v>0</v>
      </c>
      <c r="K181" s="5" t="s">
        <v>123</v>
      </c>
      <c r="L181" s="5" t="s">
        <v>172</v>
      </c>
      <c r="M181" s="5">
        <v>0</v>
      </c>
      <c r="N181" s="5">
        <v>1</v>
      </c>
      <c r="O181" s="52">
        <v>61000000</v>
      </c>
      <c r="P181" s="58">
        <v>58492800</v>
      </c>
      <c r="Q181" s="54">
        <v>29246400</v>
      </c>
    </row>
    <row r="182" spans="1:17" x14ac:dyDescent="0.25">
      <c r="A182" s="36" t="s">
        <v>49</v>
      </c>
      <c r="B182" s="7">
        <v>371</v>
      </c>
      <c r="C182" s="5" t="s">
        <v>13</v>
      </c>
      <c r="D182" s="5" t="s">
        <v>45</v>
      </c>
      <c r="E182" s="16" t="s">
        <v>148</v>
      </c>
      <c r="F182" s="5" t="s">
        <v>162</v>
      </c>
      <c r="G182" s="5">
        <v>1</v>
      </c>
      <c r="H182" s="5" t="s">
        <v>166</v>
      </c>
      <c r="I182" s="38">
        <v>0</v>
      </c>
      <c r="J182" s="5">
        <v>0</v>
      </c>
      <c r="K182" s="5" t="s">
        <v>123</v>
      </c>
      <c r="L182" s="5" t="s">
        <v>172</v>
      </c>
      <c r="M182" s="5">
        <v>0</v>
      </c>
      <c r="N182" s="5">
        <v>1</v>
      </c>
      <c r="O182" s="46"/>
      <c r="P182" s="46"/>
      <c r="Q182" s="46">
        <v>0</v>
      </c>
    </row>
    <row r="183" spans="1:17" x14ac:dyDescent="0.25">
      <c r="A183" s="36" t="s">
        <v>49</v>
      </c>
      <c r="B183" s="7">
        <v>371</v>
      </c>
      <c r="C183" s="5" t="s">
        <v>13</v>
      </c>
      <c r="D183" s="5" t="s">
        <v>44</v>
      </c>
      <c r="E183" s="16" t="s">
        <v>149</v>
      </c>
      <c r="F183" s="5" t="s">
        <v>161</v>
      </c>
      <c r="G183" s="5">
        <v>1</v>
      </c>
      <c r="H183" s="5" t="s">
        <v>166</v>
      </c>
      <c r="I183" s="38">
        <v>0</v>
      </c>
      <c r="J183" s="5">
        <v>0</v>
      </c>
      <c r="K183" s="5" t="s">
        <v>123</v>
      </c>
      <c r="L183" s="5" t="s">
        <v>172</v>
      </c>
      <c r="M183" s="5">
        <v>0</v>
      </c>
      <c r="N183" s="5">
        <v>1</v>
      </c>
      <c r="O183" s="46">
        <v>0</v>
      </c>
      <c r="P183" s="46">
        <v>0</v>
      </c>
      <c r="Q183" s="46">
        <v>0</v>
      </c>
    </row>
    <row r="184" spans="1:17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46">
        <f>SUM(O2:O183)</f>
        <v>31242419456.384327</v>
      </c>
      <c r="P184" s="46">
        <f t="shared" ref="P184:Q184" si="0">SUM(P2:P183)</f>
        <v>21120878677.414326</v>
      </c>
      <c r="Q184" s="46">
        <f t="shared" si="0"/>
        <v>12747860905.460001</v>
      </c>
    </row>
    <row r="185" spans="1:17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Q185" s="2"/>
    </row>
    <row r="193" spans="17:17" x14ac:dyDescent="0.25">
      <c r="Q193" s="21"/>
    </row>
    <row r="194" spans="17:17" x14ac:dyDescent="0.25">
      <c r="Q194" s="21"/>
    </row>
    <row r="1048291" spans="16:16" x14ac:dyDescent="0.25">
      <c r="P1048291" s="13"/>
    </row>
    <row r="1048292" spans="16:16" x14ac:dyDescent="0.25">
      <c r="P1048292" s="9"/>
    </row>
    <row r="1048293" spans="16:16" x14ac:dyDescent="0.25">
      <c r="P1048293" s="18"/>
    </row>
    <row r="1048294" spans="16:16" x14ac:dyDescent="0.25">
      <c r="P1048294" s="5"/>
    </row>
    <row r="1048295" spans="16:16" x14ac:dyDescent="0.25">
      <c r="P1048295" s="5"/>
    </row>
    <row r="1048296" spans="16:16" x14ac:dyDescent="0.25">
      <c r="P1048296" s="5"/>
    </row>
    <row r="1048297" spans="16:16" x14ac:dyDescent="0.25">
      <c r="P1048297" s="5"/>
    </row>
  </sheetData>
  <sheetProtection sheet="1" objects="1" scenarios="1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4991A-D8B8-4BD9-A9DD-907EC995FCAD}">
  <dimension ref="A3:C9"/>
  <sheetViews>
    <sheetView workbookViewId="0">
      <selection activeCell="D13" sqref="D13"/>
    </sheetView>
  </sheetViews>
  <sheetFormatPr baseColWidth="10" defaultRowHeight="15" x14ac:dyDescent="0.25"/>
  <cols>
    <col min="1" max="1" width="17.42578125" bestFit="1" customWidth="1"/>
    <col min="2" max="2" width="38" bestFit="1" customWidth="1"/>
    <col min="3" max="3" width="34.42578125" bestFit="1" customWidth="1"/>
  </cols>
  <sheetData>
    <row r="3" spans="1:3" x14ac:dyDescent="0.25">
      <c r="A3" s="14" t="s">
        <v>136</v>
      </c>
      <c r="B3" t="s">
        <v>201</v>
      </c>
      <c r="C3" t="s">
        <v>200</v>
      </c>
    </row>
    <row r="4" spans="1:3" x14ac:dyDescent="0.25">
      <c r="A4" s="15" t="s">
        <v>120</v>
      </c>
      <c r="B4">
        <v>3021441</v>
      </c>
      <c r="C4">
        <v>3021441</v>
      </c>
    </row>
    <row r="5" spans="1:3" x14ac:dyDescent="0.25">
      <c r="A5" s="15" t="s">
        <v>122</v>
      </c>
      <c r="B5">
        <v>3325684213.27</v>
      </c>
      <c r="C5">
        <v>3325684213.27</v>
      </c>
    </row>
    <row r="6" spans="1:3" x14ac:dyDescent="0.25">
      <c r="A6" s="15" t="s">
        <v>114</v>
      </c>
      <c r="B6">
        <v>3289931719.9950199</v>
      </c>
      <c r="C6">
        <v>3289931719.9950199</v>
      </c>
    </row>
    <row r="7" spans="1:3" x14ac:dyDescent="0.25">
      <c r="A7" s="15" t="s">
        <v>118</v>
      </c>
      <c r="B7">
        <v>67596471.949999988</v>
      </c>
      <c r="C7">
        <v>67596471.949999988</v>
      </c>
    </row>
    <row r="8" spans="1:3" x14ac:dyDescent="0.25">
      <c r="A8" s="15" t="s">
        <v>116</v>
      </c>
      <c r="B8">
        <v>43007982333.026871</v>
      </c>
      <c r="C8">
        <v>43007982333.026871</v>
      </c>
    </row>
    <row r="9" spans="1:3" x14ac:dyDescent="0.25">
      <c r="A9" s="15" t="s">
        <v>137</v>
      </c>
      <c r="B9">
        <v>49694216179.24189</v>
      </c>
      <c r="C9">
        <v>49694216179.24189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29255-567D-457F-8F7E-902EE8ECF5C3}">
  <dimension ref="A3:J11"/>
  <sheetViews>
    <sheetView workbookViewId="0">
      <selection activeCell="C8" sqref="C8"/>
    </sheetView>
  </sheetViews>
  <sheetFormatPr baseColWidth="10" defaultRowHeight="15" x14ac:dyDescent="0.25"/>
  <cols>
    <col min="1" max="1" width="20.28515625" customWidth="1"/>
    <col min="2" max="2" width="10.28515625" customWidth="1"/>
    <col min="3" max="3" width="13.42578125" customWidth="1"/>
    <col min="4" max="4" width="15.7109375" customWidth="1"/>
    <col min="5" max="5" width="123.140625" bestFit="1" customWidth="1"/>
    <col min="6" max="6" width="52.42578125" bestFit="1" customWidth="1"/>
    <col min="7" max="7" width="53.85546875" bestFit="1" customWidth="1"/>
    <col min="8" max="8" width="53.7109375" bestFit="1" customWidth="1"/>
    <col min="9" max="9" width="54.28515625" bestFit="1" customWidth="1"/>
    <col min="10" max="10" width="21.28515625" bestFit="1" customWidth="1"/>
  </cols>
  <sheetData>
    <row r="3" spans="1:10" x14ac:dyDescent="0.25">
      <c r="F3" s="14" t="s">
        <v>138</v>
      </c>
    </row>
    <row r="4" spans="1:10" x14ac:dyDescent="0.25">
      <c r="A4" s="14" t="s">
        <v>110</v>
      </c>
      <c r="B4" s="14" t="s">
        <v>111</v>
      </c>
      <c r="C4" s="14" t="s">
        <v>112</v>
      </c>
      <c r="D4" s="14" t="s">
        <v>174</v>
      </c>
      <c r="E4" s="14" t="s">
        <v>113</v>
      </c>
      <c r="F4" t="s">
        <v>202</v>
      </c>
      <c r="G4" t="s">
        <v>205</v>
      </c>
      <c r="H4" t="s">
        <v>203</v>
      </c>
      <c r="I4" t="s">
        <v>206</v>
      </c>
      <c r="J4" t="s">
        <v>204</v>
      </c>
    </row>
    <row r="5" spans="1:10" x14ac:dyDescent="0.25">
      <c r="A5" t="s">
        <v>120</v>
      </c>
      <c r="B5">
        <v>0</v>
      </c>
      <c r="C5" t="s">
        <v>121</v>
      </c>
      <c r="D5">
        <v>117676000</v>
      </c>
      <c r="E5">
        <v>0</v>
      </c>
      <c r="F5">
        <v>0</v>
      </c>
      <c r="H5">
        <v>3021441</v>
      </c>
      <c r="J5">
        <v>3021441</v>
      </c>
    </row>
    <row r="6" spans="1:10" x14ac:dyDescent="0.25">
      <c r="A6" t="s">
        <v>122</v>
      </c>
      <c r="B6">
        <v>0</v>
      </c>
      <c r="C6" t="s">
        <v>123</v>
      </c>
      <c r="D6">
        <v>96300000</v>
      </c>
      <c r="E6">
        <v>0</v>
      </c>
      <c r="F6">
        <v>1917328763</v>
      </c>
      <c r="H6">
        <v>1335905450.27</v>
      </c>
      <c r="J6">
        <v>3253234213.27</v>
      </c>
    </row>
    <row r="7" spans="1:10" x14ac:dyDescent="0.25">
      <c r="A7" t="s">
        <v>114</v>
      </c>
      <c r="B7">
        <v>0</v>
      </c>
      <c r="C7" t="s">
        <v>115</v>
      </c>
      <c r="D7">
        <v>1</v>
      </c>
      <c r="E7">
        <v>0</v>
      </c>
      <c r="F7">
        <v>1885137478.6399996</v>
      </c>
      <c r="H7">
        <v>513332787.43999994</v>
      </c>
      <c r="J7">
        <v>2398470266.0799999</v>
      </c>
    </row>
    <row r="8" spans="1:10" x14ac:dyDescent="0.25">
      <c r="A8" t="s">
        <v>118</v>
      </c>
      <c r="B8">
        <v>0</v>
      </c>
      <c r="C8" t="s">
        <v>119</v>
      </c>
      <c r="D8">
        <v>1</v>
      </c>
      <c r="E8">
        <v>0</v>
      </c>
      <c r="F8">
        <v>0</v>
      </c>
      <c r="H8">
        <v>67596471.949999988</v>
      </c>
      <c r="J8">
        <v>67596471.949999988</v>
      </c>
    </row>
    <row r="9" spans="1:10" x14ac:dyDescent="0.25">
      <c r="A9" t="s">
        <v>116</v>
      </c>
      <c r="B9">
        <v>0</v>
      </c>
      <c r="C9" t="s">
        <v>117</v>
      </c>
      <c r="D9">
        <v>1</v>
      </c>
      <c r="E9">
        <v>0</v>
      </c>
      <c r="F9">
        <v>24155308222.279999</v>
      </c>
      <c r="H9">
        <v>9353599652.4168663</v>
      </c>
      <c r="J9">
        <v>33508907874.696865</v>
      </c>
    </row>
    <row r="10" spans="1:10" x14ac:dyDescent="0.25">
      <c r="D10">
        <v>22200000</v>
      </c>
      <c r="E10">
        <v>0</v>
      </c>
      <c r="F10">
        <v>8000000000</v>
      </c>
      <c r="H10">
        <v>1436146218.3299999</v>
      </c>
      <c r="J10">
        <v>9436146218.3299999</v>
      </c>
    </row>
    <row r="11" spans="1:10" x14ac:dyDescent="0.25">
      <c r="A11" t="s">
        <v>137</v>
      </c>
      <c r="F11">
        <v>35957774463.919998</v>
      </c>
      <c r="H11">
        <v>12709602021.406868</v>
      </c>
      <c r="J11">
        <v>48667376485.326866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69C92-8AEC-4153-9CB3-0E43D62FE2E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F1006-D748-420B-8232-4E551112DDD8}">
  <dimension ref="A3:F17"/>
  <sheetViews>
    <sheetView workbookViewId="0">
      <selection activeCell="E19" sqref="E19"/>
    </sheetView>
  </sheetViews>
  <sheetFormatPr baseColWidth="10" defaultRowHeight="15" x14ac:dyDescent="0.25"/>
  <cols>
    <col min="1" max="1" width="29.5703125" bestFit="1" customWidth="1"/>
    <col min="2" max="2" width="24.140625" bestFit="1" customWidth="1"/>
    <col min="3" max="3" width="19.7109375" bestFit="1" customWidth="1"/>
    <col min="4" max="4" width="14.85546875" bestFit="1" customWidth="1"/>
    <col min="5" max="5" width="24.42578125" bestFit="1" customWidth="1"/>
    <col min="6" max="6" width="27.7109375" bestFit="1" customWidth="1"/>
  </cols>
  <sheetData>
    <row r="3" spans="1:6" x14ac:dyDescent="0.25">
      <c r="E3" s="14" t="s">
        <v>138</v>
      </c>
    </row>
    <row r="4" spans="1:6" x14ac:dyDescent="0.25">
      <c r="A4" s="14" t="s">
        <v>140</v>
      </c>
      <c r="B4" s="14" t="s">
        <v>164</v>
      </c>
      <c r="C4" s="14" t="s">
        <v>165</v>
      </c>
      <c r="D4" s="14" t="s">
        <v>167</v>
      </c>
      <c r="E4" t="s">
        <v>178</v>
      </c>
      <c r="F4" t="s">
        <v>179</v>
      </c>
    </row>
    <row r="5" spans="1:6" x14ac:dyDescent="0.25">
      <c r="A5" t="s">
        <v>142</v>
      </c>
      <c r="B5">
        <v>1</v>
      </c>
      <c r="C5" t="s">
        <v>166</v>
      </c>
      <c r="D5">
        <v>0</v>
      </c>
      <c r="E5">
        <v>925577122.5</v>
      </c>
      <c r="F5">
        <v>925577122.5</v>
      </c>
    </row>
    <row r="6" spans="1:6" x14ac:dyDescent="0.25">
      <c r="A6" t="s">
        <v>152</v>
      </c>
      <c r="B6">
        <v>1</v>
      </c>
      <c r="C6" t="s">
        <v>166</v>
      </c>
      <c r="D6">
        <v>0</v>
      </c>
      <c r="E6">
        <v>3289931719.9950199</v>
      </c>
      <c r="F6">
        <v>3289931719.9950199</v>
      </c>
    </row>
    <row r="7" spans="1:6" x14ac:dyDescent="0.25">
      <c r="A7" t="s">
        <v>141</v>
      </c>
      <c r="B7">
        <v>1</v>
      </c>
      <c r="C7" t="s">
        <v>166</v>
      </c>
      <c r="D7">
        <v>0</v>
      </c>
      <c r="E7">
        <v>16804864750.736868</v>
      </c>
      <c r="F7">
        <v>16804864750.736868</v>
      </c>
    </row>
    <row r="8" spans="1:6" x14ac:dyDescent="0.25">
      <c r="A8" t="s">
        <v>144</v>
      </c>
      <c r="B8">
        <v>1</v>
      </c>
      <c r="C8" t="s">
        <v>166</v>
      </c>
      <c r="D8">
        <v>0</v>
      </c>
      <c r="E8">
        <v>40000000</v>
      </c>
      <c r="F8">
        <v>40000000</v>
      </c>
    </row>
    <row r="9" spans="1:6" x14ac:dyDescent="0.25">
      <c r="A9" t="s">
        <v>145</v>
      </c>
      <c r="B9">
        <v>1</v>
      </c>
      <c r="C9" t="s">
        <v>166</v>
      </c>
      <c r="D9">
        <v>0</v>
      </c>
      <c r="E9">
        <v>3963371106.1399999</v>
      </c>
      <c r="F9">
        <v>3963371106.1399999</v>
      </c>
    </row>
    <row r="10" spans="1:6" x14ac:dyDescent="0.25">
      <c r="A10" t="s">
        <v>151</v>
      </c>
      <c r="B10">
        <v>1</v>
      </c>
      <c r="C10" t="s">
        <v>166</v>
      </c>
      <c r="D10">
        <v>0</v>
      </c>
      <c r="E10">
        <v>1394</v>
      </c>
      <c r="F10">
        <v>1394</v>
      </c>
    </row>
    <row r="11" spans="1:6" x14ac:dyDescent="0.25">
      <c r="A11" t="s">
        <v>158</v>
      </c>
      <c r="B11">
        <v>1</v>
      </c>
      <c r="C11" t="s">
        <v>166</v>
      </c>
      <c r="D11">
        <v>0</v>
      </c>
      <c r="E11">
        <v>25378102.350000001</v>
      </c>
      <c r="F11">
        <v>25378102.350000001</v>
      </c>
    </row>
    <row r="12" spans="1:6" x14ac:dyDescent="0.25">
      <c r="A12" t="s">
        <v>147</v>
      </c>
      <c r="B12">
        <v>1</v>
      </c>
      <c r="C12" t="s">
        <v>166</v>
      </c>
      <c r="D12">
        <v>0</v>
      </c>
      <c r="E12">
        <v>6519567299.9399996</v>
      </c>
      <c r="F12">
        <v>6519567299.9399996</v>
      </c>
    </row>
    <row r="13" spans="1:6" x14ac:dyDescent="0.25">
      <c r="A13" t="s">
        <v>149</v>
      </c>
      <c r="B13">
        <v>1</v>
      </c>
      <c r="C13" t="s">
        <v>166</v>
      </c>
      <c r="D13">
        <v>0</v>
      </c>
      <c r="E13">
        <v>22956900</v>
      </c>
      <c r="F13">
        <v>22956900</v>
      </c>
    </row>
    <row r="14" spans="1:6" x14ac:dyDescent="0.25">
      <c r="A14" t="s">
        <v>148</v>
      </c>
      <c r="B14">
        <v>1</v>
      </c>
      <c r="C14" t="s">
        <v>166</v>
      </c>
      <c r="D14">
        <v>0</v>
      </c>
      <c r="E14">
        <v>13185159966.74</v>
      </c>
      <c r="F14">
        <v>13151453681.74</v>
      </c>
    </row>
    <row r="15" spans="1:6" x14ac:dyDescent="0.25">
      <c r="A15" t="s">
        <v>143</v>
      </c>
      <c r="B15">
        <v>1</v>
      </c>
      <c r="C15" t="s">
        <v>166</v>
      </c>
      <c r="D15">
        <v>0</v>
      </c>
      <c r="E15">
        <v>1987346848.3899999</v>
      </c>
      <c r="F15">
        <v>1987346848.3899999</v>
      </c>
    </row>
    <row r="16" spans="1:6" x14ac:dyDescent="0.25">
      <c r="A16" t="s">
        <v>146</v>
      </c>
      <c r="B16">
        <v>1</v>
      </c>
      <c r="C16" t="s">
        <v>166</v>
      </c>
      <c r="D16">
        <v>0</v>
      </c>
      <c r="E16">
        <v>2857610968.4500003</v>
      </c>
      <c r="F16">
        <v>2857610968.4500003</v>
      </c>
    </row>
    <row r="17" spans="1:6" x14ac:dyDescent="0.25">
      <c r="A17" t="s">
        <v>137</v>
      </c>
      <c r="E17">
        <v>49621766179.241882</v>
      </c>
      <c r="F17">
        <v>49588059894.241882</v>
      </c>
    </row>
  </sheetData>
  <sheetProtection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ED1C-2F45-4B5C-8A5D-B985195AB7BB}">
  <dimension ref="A3:L36"/>
  <sheetViews>
    <sheetView topLeftCell="F2" workbookViewId="0">
      <selection activeCell="F23" sqref="F22:F23"/>
    </sheetView>
  </sheetViews>
  <sheetFormatPr baseColWidth="10" defaultRowHeight="15" x14ac:dyDescent="0.25"/>
  <cols>
    <col min="1" max="1" width="29.5703125" bestFit="1" customWidth="1"/>
    <col min="2" max="2" width="24.140625" bestFit="1" customWidth="1"/>
    <col min="3" max="3" width="19.7109375" bestFit="1" customWidth="1"/>
    <col min="4" max="4" width="14.5703125" bestFit="1" customWidth="1"/>
    <col min="5" max="5" width="28.5703125" bestFit="1" customWidth="1"/>
    <col min="6" max="6" width="33.42578125" bestFit="1" customWidth="1"/>
    <col min="7" max="7" width="26.85546875" bestFit="1" customWidth="1"/>
    <col min="8" max="8" width="25" bestFit="1" customWidth="1"/>
    <col min="9" max="9" width="23" bestFit="1" customWidth="1"/>
    <col min="10" max="10" width="22" bestFit="1" customWidth="1"/>
    <col min="11" max="11" width="20.5703125" bestFit="1" customWidth="1"/>
    <col min="12" max="12" width="14.140625" bestFit="1" customWidth="1"/>
  </cols>
  <sheetData>
    <row r="3" spans="1:12" x14ac:dyDescent="0.25">
      <c r="J3" s="14" t="s">
        <v>138</v>
      </c>
    </row>
    <row r="4" spans="1:12" x14ac:dyDescent="0.25">
      <c r="A4" s="14" t="s">
        <v>140</v>
      </c>
      <c r="B4" s="14" t="s">
        <v>164</v>
      </c>
      <c r="C4" s="14" t="s">
        <v>165</v>
      </c>
      <c r="D4" s="14" t="s">
        <v>167</v>
      </c>
      <c r="E4" s="14" t="s">
        <v>111</v>
      </c>
      <c r="F4" s="14" t="s">
        <v>112</v>
      </c>
      <c r="G4" s="14" t="s">
        <v>171</v>
      </c>
      <c r="H4" s="14" t="s">
        <v>173</v>
      </c>
      <c r="I4" s="14" t="s">
        <v>174</v>
      </c>
      <c r="J4" t="s">
        <v>180</v>
      </c>
      <c r="K4" t="s">
        <v>181</v>
      </c>
      <c r="L4" t="s">
        <v>182</v>
      </c>
    </row>
    <row r="5" spans="1:12" x14ac:dyDescent="0.25">
      <c r="A5" t="s">
        <v>142</v>
      </c>
      <c r="B5">
        <v>1</v>
      </c>
      <c r="C5" t="s">
        <v>166</v>
      </c>
      <c r="D5">
        <v>0</v>
      </c>
      <c r="E5">
        <v>0</v>
      </c>
      <c r="F5" t="s">
        <v>117</v>
      </c>
      <c r="G5" t="s">
        <v>172</v>
      </c>
      <c r="H5">
        <v>0</v>
      </c>
      <c r="I5">
        <v>1</v>
      </c>
      <c r="J5">
        <v>993794826</v>
      </c>
      <c r="K5">
        <v>900558172.19000006</v>
      </c>
      <c r="L5">
        <v>742617495.19000006</v>
      </c>
    </row>
    <row r="6" spans="1:12" x14ac:dyDescent="0.25">
      <c r="A6" t="s">
        <v>152</v>
      </c>
      <c r="B6">
        <v>1</v>
      </c>
      <c r="C6" t="s">
        <v>166</v>
      </c>
      <c r="D6">
        <v>0</v>
      </c>
      <c r="E6">
        <v>0</v>
      </c>
      <c r="F6" t="s">
        <v>115</v>
      </c>
      <c r="G6" t="s">
        <v>172</v>
      </c>
      <c r="H6">
        <v>0</v>
      </c>
      <c r="I6">
        <v>1</v>
      </c>
      <c r="J6">
        <v>13851099.98</v>
      </c>
      <c r="K6">
        <v>13851099.98</v>
      </c>
      <c r="L6">
        <v>12076757.779999999</v>
      </c>
    </row>
    <row r="7" spans="1:12" x14ac:dyDescent="0.25">
      <c r="I7">
        <v>62900000</v>
      </c>
      <c r="J7">
        <v>785860263.18432498</v>
      </c>
      <c r="K7">
        <v>785860263.18432498</v>
      </c>
      <c r="L7">
        <v>725224060</v>
      </c>
    </row>
    <row r="8" spans="1:12" x14ac:dyDescent="0.25">
      <c r="A8" t="s">
        <v>141</v>
      </c>
      <c r="B8">
        <v>1</v>
      </c>
      <c r="C8" t="s">
        <v>166</v>
      </c>
      <c r="D8">
        <v>0</v>
      </c>
      <c r="E8">
        <v>0</v>
      </c>
      <c r="F8" t="s">
        <v>123</v>
      </c>
      <c r="G8" t="s">
        <v>172</v>
      </c>
      <c r="H8">
        <v>0</v>
      </c>
      <c r="I8">
        <v>1</v>
      </c>
      <c r="J8">
        <v>284370000</v>
      </c>
      <c r="K8">
        <v>284370000</v>
      </c>
      <c r="L8">
        <v>184600000</v>
      </c>
    </row>
    <row r="9" spans="1:12" x14ac:dyDescent="0.25">
      <c r="F9" t="s">
        <v>119</v>
      </c>
      <c r="G9" t="s">
        <v>172</v>
      </c>
      <c r="H9">
        <v>0</v>
      </c>
      <c r="I9">
        <v>1</v>
      </c>
      <c r="J9">
        <v>0</v>
      </c>
      <c r="K9">
        <v>0</v>
      </c>
      <c r="L9">
        <v>0</v>
      </c>
    </row>
    <row r="10" spans="1:12" x14ac:dyDescent="0.25">
      <c r="F10" t="s">
        <v>117</v>
      </c>
      <c r="G10" t="s">
        <v>172</v>
      </c>
      <c r="H10">
        <v>0</v>
      </c>
      <c r="I10">
        <v>1</v>
      </c>
      <c r="J10">
        <v>8985977215.3299999</v>
      </c>
      <c r="K10">
        <v>7568668388.1700001</v>
      </c>
      <c r="L10">
        <v>5126812342.9399996</v>
      </c>
    </row>
    <row r="11" spans="1:12" x14ac:dyDescent="0.25">
      <c r="I11">
        <v>22200000</v>
      </c>
      <c r="J11">
        <v>67086450</v>
      </c>
      <c r="K11">
        <v>67086450</v>
      </c>
      <c r="L11">
        <v>67086450</v>
      </c>
    </row>
    <row r="12" spans="1:12" x14ac:dyDescent="0.25">
      <c r="A12" t="s">
        <v>144</v>
      </c>
      <c r="B12">
        <v>1</v>
      </c>
      <c r="C12" t="s">
        <v>166</v>
      </c>
      <c r="D12">
        <v>0</v>
      </c>
      <c r="E12">
        <v>0</v>
      </c>
      <c r="F12" t="s">
        <v>119</v>
      </c>
      <c r="G12" t="s">
        <v>172</v>
      </c>
      <c r="H12">
        <v>0</v>
      </c>
      <c r="I12">
        <v>1</v>
      </c>
      <c r="J12">
        <v>0</v>
      </c>
      <c r="K12">
        <v>0</v>
      </c>
      <c r="L12">
        <v>0</v>
      </c>
    </row>
    <row r="13" spans="1:12" x14ac:dyDescent="0.25">
      <c r="A13" t="s">
        <v>145</v>
      </c>
      <c r="B13">
        <v>1</v>
      </c>
      <c r="C13" t="s">
        <v>166</v>
      </c>
      <c r="D13">
        <v>0</v>
      </c>
      <c r="E13">
        <v>0</v>
      </c>
      <c r="F13" t="s">
        <v>123</v>
      </c>
      <c r="G13" t="s">
        <v>172</v>
      </c>
      <c r="H13">
        <v>0</v>
      </c>
      <c r="I13">
        <v>1</v>
      </c>
      <c r="J13">
        <v>0</v>
      </c>
      <c r="K13">
        <v>0</v>
      </c>
      <c r="L13">
        <v>19828999</v>
      </c>
    </row>
    <row r="14" spans="1:12" x14ac:dyDescent="0.25">
      <c r="F14" t="s">
        <v>117</v>
      </c>
      <c r="G14" t="s">
        <v>172</v>
      </c>
      <c r="H14">
        <v>0</v>
      </c>
      <c r="I14">
        <v>1</v>
      </c>
      <c r="J14">
        <v>2668492777.1199999</v>
      </c>
      <c r="K14">
        <v>2015430173.1199999</v>
      </c>
      <c r="L14">
        <v>1034600567.1</v>
      </c>
    </row>
    <row r="15" spans="1:12" x14ac:dyDescent="0.25">
      <c r="I15">
        <v>22200000</v>
      </c>
      <c r="J15">
        <v>21438371</v>
      </c>
      <c r="K15">
        <v>21438371</v>
      </c>
      <c r="L15">
        <v>21438371</v>
      </c>
    </row>
    <row r="16" spans="1:12" x14ac:dyDescent="0.25">
      <c r="A16" t="s">
        <v>151</v>
      </c>
      <c r="B16">
        <v>1</v>
      </c>
      <c r="C16" t="s">
        <v>166</v>
      </c>
      <c r="D16">
        <v>0</v>
      </c>
      <c r="E16">
        <v>0</v>
      </c>
      <c r="F16" t="s">
        <v>117</v>
      </c>
      <c r="G16" t="s">
        <v>172</v>
      </c>
      <c r="H16">
        <v>0</v>
      </c>
      <c r="I16">
        <v>1</v>
      </c>
      <c r="J16">
        <v>0</v>
      </c>
      <c r="K16">
        <v>0</v>
      </c>
      <c r="L16">
        <v>0</v>
      </c>
    </row>
    <row r="17" spans="1:12" x14ac:dyDescent="0.25">
      <c r="I17">
        <v>22200000</v>
      </c>
      <c r="J17">
        <v>1394</v>
      </c>
      <c r="K17">
        <v>1394</v>
      </c>
      <c r="L17">
        <v>1394</v>
      </c>
    </row>
    <row r="18" spans="1:12" x14ac:dyDescent="0.25">
      <c r="A18" t="s">
        <v>158</v>
      </c>
      <c r="B18">
        <v>1</v>
      </c>
      <c r="C18" t="s">
        <v>166</v>
      </c>
      <c r="D18">
        <v>0</v>
      </c>
      <c r="E18">
        <v>0</v>
      </c>
      <c r="F18" t="s">
        <v>119</v>
      </c>
      <c r="G18" t="s">
        <v>172</v>
      </c>
      <c r="H18">
        <v>0</v>
      </c>
      <c r="I18">
        <v>1</v>
      </c>
      <c r="J18">
        <v>0</v>
      </c>
      <c r="K18">
        <v>0</v>
      </c>
      <c r="L18">
        <v>0</v>
      </c>
    </row>
    <row r="19" spans="1:12" x14ac:dyDescent="0.25">
      <c r="A19" t="s">
        <v>147</v>
      </c>
      <c r="B19">
        <v>1</v>
      </c>
      <c r="C19" t="s">
        <v>166</v>
      </c>
      <c r="D19">
        <v>0</v>
      </c>
      <c r="E19">
        <v>0</v>
      </c>
      <c r="F19" t="s">
        <v>123</v>
      </c>
      <c r="G19" t="s">
        <v>172</v>
      </c>
      <c r="H19">
        <v>0</v>
      </c>
      <c r="I19">
        <v>1</v>
      </c>
      <c r="J19">
        <v>436203137.44999999</v>
      </c>
      <c r="K19">
        <v>255549057</v>
      </c>
      <c r="L19">
        <v>255549056.5</v>
      </c>
    </row>
    <row r="20" spans="1:12" x14ac:dyDescent="0.25">
      <c r="F20" t="s">
        <v>117</v>
      </c>
      <c r="G20" t="s">
        <v>172</v>
      </c>
      <c r="H20">
        <v>0</v>
      </c>
      <c r="I20">
        <v>1</v>
      </c>
      <c r="J20">
        <v>2769972150.8299999</v>
      </c>
      <c r="K20">
        <v>2060683749.4199998</v>
      </c>
      <c r="L20">
        <v>655707682.95000005</v>
      </c>
    </row>
    <row r="21" spans="1:12" x14ac:dyDescent="0.25">
      <c r="I21">
        <v>22200000</v>
      </c>
      <c r="J21">
        <v>25961556</v>
      </c>
      <c r="K21">
        <v>25961556</v>
      </c>
      <c r="L21">
        <v>25961556</v>
      </c>
    </row>
    <row r="22" spans="1:12" x14ac:dyDescent="0.25">
      <c r="A22" t="s">
        <v>149</v>
      </c>
      <c r="B22">
        <v>1</v>
      </c>
      <c r="C22" t="s">
        <v>166</v>
      </c>
      <c r="D22">
        <v>0</v>
      </c>
      <c r="E22">
        <v>0</v>
      </c>
      <c r="F22" t="s">
        <v>123</v>
      </c>
      <c r="G22" t="s">
        <v>172</v>
      </c>
      <c r="H22">
        <v>0</v>
      </c>
      <c r="I22">
        <v>1</v>
      </c>
      <c r="J22">
        <v>0</v>
      </c>
      <c r="K22">
        <v>0</v>
      </c>
      <c r="L22">
        <v>0</v>
      </c>
    </row>
    <row r="23" spans="1:12" x14ac:dyDescent="0.25">
      <c r="F23" t="s">
        <v>117</v>
      </c>
      <c r="G23" t="s">
        <v>172</v>
      </c>
      <c r="H23">
        <v>0</v>
      </c>
      <c r="I23">
        <v>1</v>
      </c>
      <c r="J23">
        <v>10205151.76</v>
      </c>
      <c r="K23">
        <v>7648252</v>
      </c>
      <c r="L23">
        <v>7648251.7599999998</v>
      </c>
    </row>
    <row r="24" spans="1:12" x14ac:dyDescent="0.25">
      <c r="I24">
        <v>22200000</v>
      </c>
      <c r="J24">
        <v>10751748.24</v>
      </c>
      <c r="K24">
        <v>10751748</v>
      </c>
      <c r="L24">
        <v>10751748.24</v>
      </c>
    </row>
    <row r="25" spans="1:12" x14ac:dyDescent="0.25">
      <c r="A25" t="s">
        <v>148</v>
      </c>
      <c r="B25">
        <v>1</v>
      </c>
      <c r="C25" t="s">
        <v>166</v>
      </c>
      <c r="D25">
        <v>0</v>
      </c>
      <c r="E25">
        <v>0</v>
      </c>
      <c r="F25" t="s">
        <v>123</v>
      </c>
      <c r="G25" t="s">
        <v>172</v>
      </c>
      <c r="H25">
        <v>0</v>
      </c>
      <c r="I25">
        <v>1</v>
      </c>
      <c r="J25">
        <v>449674700</v>
      </c>
      <c r="K25">
        <v>446849500</v>
      </c>
      <c r="L25">
        <v>87547605</v>
      </c>
    </row>
    <row r="26" spans="1:12" x14ac:dyDescent="0.25">
      <c r="F26" t="s">
        <v>117</v>
      </c>
      <c r="G26" t="s">
        <v>172</v>
      </c>
      <c r="H26">
        <v>0</v>
      </c>
      <c r="I26">
        <v>1</v>
      </c>
      <c r="J26">
        <v>10980519885.51</v>
      </c>
      <c r="K26">
        <v>4863298587.5299997</v>
      </c>
      <c r="L26">
        <v>2425997037.54</v>
      </c>
    </row>
    <row r="27" spans="1:12" x14ac:dyDescent="0.25">
      <c r="I27">
        <v>22200000</v>
      </c>
      <c r="J27">
        <v>37206504</v>
      </c>
      <c r="K27">
        <v>37206504</v>
      </c>
      <c r="L27">
        <v>37206504</v>
      </c>
    </row>
    <row r="28" spans="1:12" x14ac:dyDescent="0.25">
      <c r="A28" t="s">
        <v>143</v>
      </c>
      <c r="B28">
        <v>1</v>
      </c>
      <c r="C28" t="s">
        <v>166</v>
      </c>
      <c r="D28">
        <v>0</v>
      </c>
      <c r="E28">
        <v>0</v>
      </c>
      <c r="F28" t="s">
        <v>121</v>
      </c>
      <c r="G28" t="s">
        <v>172</v>
      </c>
      <c r="H28">
        <v>0</v>
      </c>
      <c r="I28">
        <v>1</v>
      </c>
      <c r="J28">
        <v>2521441</v>
      </c>
      <c r="K28">
        <v>2521441</v>
      </c>
      <c r="L28">
        <v>2521441</v>
      </c>
    </row>
    <row r="29" spans="1:12" x14ac:dyDescent="0.25">
      <c r="F29" t="s">
        <v>123</v>
      </c>
      <c r="G29" t="s">
        <v>172</v>
      </c>
      <c r="H29">
        <v>0</v>
      </c>
      <c r="I29">
        <v>1</v>
      </c>
      <c r="J29">
        <v>120000000</v>
      </c>
      <c r="K29">
        <v>120000000</v>
      </c>
      <c r="L29">
        <v>119670723.5</v>
      </c>
    </row>
    <row r="30" spans="1:12" x14ac:dyDescent="0.25">
      <c r="F30" t="s">
        <v>117</v>
      </c>
      <c r="G30" t="s">
        <v>172</v>
      </c>
      <c r="H30">
        <v>0</v>
      </c>
      <c r="I30">
        <v>1</v>
      </c>
      <c r="J30">
        <v>963712407</v>
      </c>
      <c r="K30">
        <v>425516414.5</v>
      </c>
      <c r="L30">
        <v>242084479.06999999</v>
      </c>
    </row>
    <row r="31" spans="1:12" x14ac:dyDescent="0.25">
      <c r="I31">
        <v>22200000</v>
      </c>
      <c r="J31">
        <v>20474712</v>
      </c>
      <c r="K31">
        <v>20474712</v>
      </c>
      <c r="L31">
        <v>20474712</v>
      </c>
    </row>
    <row r="32" spans="1:12" x14ac:dyDescent="0.25">
      <c r="A32" t="s">
        <v>146</v>
      </c>
      <c r="B32">
        <v>1</v>
      </c>
      <c r="C32" t="s">
        <v>166</v>
      </c>
      <c r="D32">
        <v>0</v>
      </c>
      <c r="E32">
        <v>0</v>
      </c>
      <c r="F32" t="s">
        <v>121</v>
      </c>
      <c r="G32" t="s">
        <v>172</v>
      </c>
      <c r="H32">
        <v>0</v>
      </c>
      <c r="I32">
        <v>1</v>
      </c>
      <c r="J32">
        <v>500000</v>
      </c>
      <c r="K32">
        <v>500000</v>
      </c>
      <c r="L32">
        <v>500000</v>
      </c>
    </row>
    <row r="33" spans="1:12" x14ac:dyDescent="0.25">
      <c r="F33" t="s">
        <v>123</v>
      </c>
      <c r="G33" t="s">
        <v>172</v>
      </c>
      <c r="H33">
        <v>0</v>
      </c>
      <c r="I33">
        <v>1</v>
      </c>
      <c r="J33">
        <v>2385624.9300000002</v>
      </c>
      <c r="K33">
        <v>2385624.9300000002</v>
      </c>
      <c r="L33">
        <v>2385624.9300000002</v>
      </c>
    </row>
    <row r="34" spans="1:12" x14ac:dyDescent="0.25">
      <c r="F34" t="s">
        <v>119</v>
      </c>
      <c r="G34" t="s">
        <v>172</v>
      </c>
      <c r="H34">
        <v>0</v>
      </c>
      <c r="I34">
        <v>1</v>
      </c>
      <c r="J34">
        <v>0</v>
      </c>
      <c r="K34">
        <v>0</v>
      </c>
      <c r="L34">
        <v>0</v>
      </c>
    </row>
    <row r="35" spans="1:12" x14ac:dyDescent="0.25">
      <c r="F35" t="s">
        <v>117</v>
      </c>
      <c r="G35" t="s">
        <v>172</v>
      </c>
      <c r="H35">
        <v>0</v>
      </c>
      <c r="I35">
        <v>1</v>
      </c>
      <c r="J35">
        <v>1534218970.2600002</v>
      </c>
      <c r="K35">
        <v>1127028148.5999999</v>
      </c>
      <c r="L35">
        <v>880383631.97000003</v>
      </c>
    </row>
    <row r="36" spans="1:12" x14ac:dyDescent="0.25">
      <c r="A36" t="s">
        <v>137</v>
      </c>
      <c r="J36">
        <v>31185180385.59433</v>
      </c>
      <c r="K36">
        <v>21063639606.624325</v>
      </c>
      <c r="L36">
        <v>12708676491.469999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APROPIACIONES</vt:lpstr>
      <vt:lpstr>Hoja1</vt:lpstr>
      <vt:lpstr>Formulario D</vt:lpstr>
      <vt:lpstr>DI FORM A</vt:lpstr>
      <vt:lpstr>DI FORM B</vt:lpstr>
      <vt:lpstr>Hoja2</vt:lpstr>
      <vt:lpstr>DI FORM C</vt:lpstr>
      <vt:lpstr>DI FORM 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Heidy Nataly Arias Romero</dc:creator>
  <cp:keywords/>
  <dc:description/>
  <cp:lastModifiedBy>Javier Nicolás Bermúdez Veloza</cp:lastModifiedBy>
  <cp:revision/>
  <dcterms:created xsi:type="dcterms:W3CDTF">2022-04-19T16:03:48Z</dcterms:created>
  <dcterms:modified xsi:type="dcterms:W3CDTF">2024-03-21T16:33:09Z</dcterms:modified>
  <cp:category/>
  <cp:contentStatus/>
</cp:coreProperties>
</file>